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65311" windowWidth="11355" windowHeight="8955" activeTab="0"/>
  </bookViews>
  <sheets>
    <sheet name="Dati di input e output " sheetId="1" r:id="rId1"/>
    <sheet name="Grafico iperbole" sheetId="2" r:id="rId2"/>
  </sheets>
  <definedNames>
    <definedName name="a">'Dati di input e output '!$C$10</definedName>
    <definedName name="b">'Dati di input e output '!$C$12</definedName>
    <definedName name="intervallo">'Dati di input e output '!$F$12</definedName>
    <definedName name="tipo">'Dati di input e output '!$F$10</definedName>
    <definedName name="v1_">'Dati di input e output '!$C$19</definedName>
    <definedName name="v2_">'Dati di input e output '!$C$20</definedName>
    <definedName name="x">'Dati di input e output '!$B$38:$B$138</definedName>
  </definedNames>
  <calcPr fullCalcOnLoad="1"/>
</workbook>
</file>

<file path=xl/sharedStrings.xml><?xml version="1.0" encoding="utf-8"?>
<sst xmlns="http://schemas.openxmlformats.org/spreadsheetml/2006/main" count="35" uniqueCount="29">
  <si>
    <t>Rappresentazione grafica di un'iperbole</t>
  </si>
  <si>
    <t>fuochi asse x</t>
  </si>
  <si>
    <t>fuochi asse y</t>
  </si>
  <si>
    <t xml:space="preserve">tipo = </t>
  </si>
  <si>
    <t>Vertici</t>
  </si>
  <si>
    <t>x</t>
  </si>
  <si>
    <t>y</t>
  </si>
  <si>
    <t>Fuochi</t>
  </si>
  <si>
    <t>Asintoti</t>
  </si>
  <si>
    <t>y =</t>
  </si>
  <si>
    <t xml:space="preserve">intervallo = </t>
  </si>
  <si>
    <t xml:space="preserve">passo = </t>
  </si>
  <si>
    <t>iperbole</t>
  </si>
  <si>
    <t>asintoti</t>
  </si>
  <si>
    <t>-</t>
  </si>
  <si>
    <t>= 1</t>
  </si>
  <si>
    <t>Equazione con fuochi sull'asse x</t>
  </si>
  <si>
    <t>Equazione con fuochi sull'asse y</t>
  </si>
  <si>
    <t>Equazione da rappresentare</t>
  </si>
  <si>
    <t xml:space="preserve">a = </t>
  </si>
  <si>
    <t xml:space="preserve">b = </t>
  </si>
  <si>
    <r>
      <t>V</t>
    </r>
    <r>
      <rPr>
        <b/>
        <vertAlign val="subscript"/>
        <sz val="10"/>
        <color indexed="60"/>
        <rFont val="Arial"/>
        <family val="2"/>
      </rPr>
      <t>1</t>
    </r>
    <r>
      <rPr>
        <b/>
        <sz val="10"/>
        <color indexed="60"/>
        <rFont val="Arial"/>
        <family val="2"/>
      </rPr>
      <t xml:space="preserve"> = </t>
    </r>
  </si>
  <si>
    <r>
      <t>V</t>
    </r>
    <r>
      <rPr>
        <b/>
        <vertAlign val="subscript"/>
        <sz val="10"/>
        <color indexed="60"/>
        <rFont val="Arial"/>
        <family val="2"/>
      </rPr>
      <t>2</t>
    </r>
    <r>
      <rPr>
        <b/>
        <sz val="10"/>
        <color indexed="60"/>
        <rFont val="Arial"/>
        <family val="2"/>
      </rPr>
      <t xml:space="preserve"> = </t>
    </r>
  </si>
  <si>
    <r>
      <t>F</t>
    </r>
    <r>
      <rPr>
        <b/>
        <vertAlign val="subscript"/>
        <sz val="10"/>
        <color indexed="60"/>
        <rFont val="Arial"/>
        <family val="2"/>
      </rPr>
      <t>1</t>
    </r>
    <r>
      <rPr>
        <b/>
        <sz val="10"/>
        <color indexed="60"/>
        <rFont val="Arial"/>
        <family val="2"/>
      </rPr>
      <t xml:space="preserve"> = </t>
    </r>
  </si>
  <si>
    <r>
      <t>F</t>
    </r>
    <r>
      <rPr>
        <b/>
        <vertAlign val="subscript"/>
        <sz val="10"/>
        <color indexed="60"/>
        <rFont val="Arial"/>
        <family val="2"/>
      </rPr>
      <t>2</t>
    </r>
    <r>
      <rPr>
        <b/>
        <sz val="10"/>
        <color indexed="60"/>
        <rFont val="Arial"/>
        <family val="2"/>
      </rPr>
      <t xml:space="preserve"> = </t>
    </r>
  </si>
  <si>
    <t>Tipo di iperbole</t>
  </si>
  <si>
    <t>Intervallo sull'asse x</t>
  </si>
  <si>
    <r>
      <t>x</t>
    </r>
    <r>
      <rPr>
        <vertAlign val="subscript"/>
        <sz val="10"/>
        <color indexed="10"/>
        <rFont val="Arial"/>
        <family val="2"/>
      </rPr>
      <t>inf</t>
    </r>
    <r>
      <rPr>
        <sz val="10"/>
        <rFont val="Arial"/>
        <family val="2"/>
      </rPr>
      <t xml:space="preserve"> = </t>
    </r>
  </si>
  <si>
    <r>
      <t>x</t>
    </r>
    <r>
      <rPr>
        <vertAlign val="subscript"/>
        <sz val="10"/>
        <color indexed="10"/>
        <rFont val="Arial"/>
        <family val="2"/>
      </rPr>
      <t>sup</t>
    </r>
    <r>
      <rPr>
        <sz val="10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</si>
</sst>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8"/>
      <color indexed="60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4"/>
      <color indexed="60"/>
      <name val="Arial"/>
      <family val="2"/>
    </font>
    <font>
      <i/>
      <sz val="12"/>
      <color indexed="56"/>
      <name val="Arial"/>
      <family val="2"/>
    </font>
    <font>
      <i/>
      <sz val="12"/>
      <color indexed="6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i/>
      <sz val="18"/>
      <color indexed="18"/>
      <name val="Times New Roman"/>
      <family val="1"/>
    </font>
    <font>
      <b/>
      <sz val="18"/>
      <color indexed="18"/>
      <name val="Arial"/>
      <family val="2"/>
    </font>
    <font>
      <b/>
      <vertAlign val="subscript"/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4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vertAlign val="subscript"/>
      <sz val="10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9.5"/>
      <color indexed="8"/>
      <name val="Arial"/>
      <family val="0"/>
    </font>
    <font>
      <i/>
      <sz val="14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  <font>
      <i/>
      <sz val="12"/>
      <color rgb="FFC00000"/>
      <name val="Arial"/>
      <family val="2"/>
    </font>
    <font>
      <i/>
      <sz val="12"/>
      <color theme="3" tint="-0.4999699890613556"/>
      <name val="Arial"/>
      <family val="2"/>
    </font>
    <font>
      <sz val="10"/>
      <color rgb="FFC00000"/>
      <name val="Arial"/>
      <family val="2"/>
    </font>
    <font>
      <i/>
      <sz val="14"/>
      <color theme="3" tint="-0.4999699890613556"/>
      <name val="Arial"/>
      <family val="2"/>
    </font>
    <font>
      <sz val="10"/>
      <color theme="0"/>
      <name val="Arial"/>
      <family val="2"/>
    </font>
    <font>
      <sz val="18"/>
      <color rgb="FFC00000"/>
      <name val="Arial"/>
      <family val="2"/>
    </font>
    <font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9" tint="-0.4999699890613556"/>
      </left>
      <right style="thick">
        <color theme="0"/>
      </right>
      <top style="thick">
        <color theme="9" tint="-0.4999699890613556"/>
      </top>
      <bottom style="thick">
        <color theme="0"/>
      </bottom>
    </border>
    <border>
      <left/>
      <right/>
      <top/>
      <bottom style="thin"/>
    </border>
    <border>
      <left style="thin">
        <color theme="9" tint="-0.4999699890613556"/>
      </left>
      <right/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  <border>
      <left/>
      <right style="thin">
        <color theme="9" tint="-0.4999699890613556"/>
      </right>
      <top/>
      <bottom style="thin">
        <color theme="9" tint="-0.4999699890613556"/>
      </bottom>
    </border>
    <border>
      <left/>
      <right/>
      <top style="thin">
        <color theme="9" tint="-0.4999699890613556"/>
      </top>
      <bottom/>
    </border>
    <border>
      <left/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/>
      <top style="thin">
        <color theme="9" tint="-0.4999699890613556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6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/>
    </xf>
    <xf numFmtId="0" fontId="12" fillId="34" borderId="10" xfId="0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right"/>
    </xf>
    <xf numFmtId="0" fontId="15" fillId="33" borderId="11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1" fillId="33" borderId="12" xfId="0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 quotePrefix="1">
      <alignment/>
    </xf>
    <xf numFmtId="0" fontId="0" fillId="33" borderId="19" xfId="0" applyFill="1" applyBorder="1" applyAlignment="1">
      <alignment/>
    </xf>
    <xf numFmtId="0" fontId="63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5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64" fillId="33" borderId="12" xfId="0" applyFont="1" applyFill="1" applyBorder="1" applyAlignment="1">
      <alignment horizontal="right" vertical="center"/>
    </xf>
    <xf numFmtId="0" fontId="65" fillId="33" borderId="13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ont="1" applyBorder="1" applyAlignment="1">
      <alignment horizontal="right"/>
    </xf>
    <xf numFmtId="0" fontId="66" fillId="35" borderId="20" xfId="0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67" fillId="33" borderId="0" xfId="0" applyFont="1" applyFill="1" applyAlignment="1">
      <alignment horizontal="center"/>
    </xf>
    <xf numFmtId="0" fontId="62" fillId="33" borderId="19" xfId="0" applyFont="1" applyFill="1" applyBorder="1" applyAlignment="1">
      <alignment horizontal="left" vertical="center"/>
    </xf>
    <xf numFmtId="0" fontId="62" fillId="33" borderId="17" xfId="0" applyFont="1" applyFill="1" applyBorder="1" applyAlignment="1">
      <alignment horizontal="left" vertical="center"/>
    </xf>
    <xf numFmtId="0" fontId="62" fillId="33" borderId="19" xfId="0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6" fillId="35" borderId="20" xfId="0" applyFont="1" applyFill="1" applyBorder="1" applyAlignment="1">
      <alignment horizontal="center"/>
    </xf>
    <xf numFmtId="0" fontId="68" fillId="35" borderId="11" xfId="0" applyFont="1" applyFill="1" applyBorder="1" applyAlignment="1">
      <alignment horizontal="center"/>
    </xf>
    <xf numFmtId="0" fontId="16" fillId="33" borderId="0" xfId="0" applyFont="1" applyFill="1" applyBorder="1" applyAlignment="1" quotePrefix="1">
      <alignment horizontal="center" vertical="center"/>
    </xf>
    <xf numFmtId="0" fontId="15" fillId="33" borderId="13" xfId="0" applyFont="1" applyFill="1" applyBorder="1" applyAlignment="1" quotePrefix="1">
      <alignment horizontal="center" vertical="center"/>
    </xf>
    <xf numFmtId="0" fontId="66" fillId="35" borderId="21" xfId="0" applyFont="1" applyFill="1" applyBorder="1" applyAlignment="1">
      <alignment/>
    </xf>
    <xf numFmtId="0" fontId="66" fillId="35" borderId="2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1"/>
          <c:w val="0.96825"/>
          <c:h val="0.93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di input e output '!$B$38:$B$138</c:f>
              <c:numCache/>
            </c:numRef>
          </c:xVal>
          <c:yVal>
            <c:numRef>
              <c:f>'Dati di input e output '!$C$38:$C$138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di input e output '!$B$38:$B$138</c:f>
              <c:numCache/>
            </c:numRef>
          </c:xVal>
          <c:yVal>
            <c:numRef>
              <c:f>'Dati di input e output '!$D$38:$D$138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di input e output '!$B$38:$B$138</c:f>
              <c:numCache/>
            </c:numRef>
          </c:xVal>
          <c:yVal>
            <c:numRef>
              <c:f>'Dati di input e output '!$E$38:$E$138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di input e output '!$B$38:$B$138</c:f>
              <c:numCache/>
            </c:numRef>
          </c:xVal>
          <c:yVal>
            <c:numRef>
              <c:f>'Dati di input e output '!$F$38:$F$138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di input e output '!$B$38:$B$138</c:f>
              <c:numCache/>
            </c:numRef>
          </c:xVal>
          <c:yVal>
            <c:numRef>
              <c:f>'Dati di input e output '!$G$38:$G$138</c:f>
              <c:numCache/>
            </c:numRef>
          </c:yVal>
          <c:smooth val="1"/>
        </c:ser>
        <c:axId val="62909888"/>
        <c:axId val="29318081"/>
      </c:scatterChart>
      <c:valAx>
        <c:axId val="6290988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crossBetween val="midCat"/>
        <c:dispUnits/>
      </c:valAx>
      <c:valAx>
        <c:axId val="29318081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8"/>
          <c:w val="0.97975"/>
          <c:h val="0.96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di input e output '!$B$38:$B$138</c:f>
              <c:numCache>
                <c:ptCount val="101"/>
                <c:pt idx="0">
                  <c:v>-13.399999999999999</c:v>
                </c:pt>
                <c:pt idx="1">
                  <c:v>-13.131999999999998</c:v>
                </c:pt>
                <c:pt idx="2">
                  <c:v>-12.863999999999997</c:v>
                </c:pt>
                <c:pt idx="3">
                  <c:v>-12.595999999999997</c:v>
                </c:pt>
                <c:pt idx="4">
                  <c:v>-12.327999999999996</c:v>
                </c:pt>
                <c:pt idx="5">
                  <c:v>-12.059999999999995</c:v>
                </c:pt>
                <c:pt idx="6">
                  <c:v>-11.791999999999994</c:v>
                </c:pt>
                <c:pt idx="7">
                  <c:v>-11.523999999999994</c:v>
                </c:pt>
                <c:pt idx="8">
                  <c:v>-11.255999999999993</c:v>
                </c:pt>
                <c:pt idx="9">
                  <c:v>-10.987999999999992</c:v>
                </c:pt>
                <c:pt idx="10">
                  <c:v>-10.719999999999992</c:v>
                </c:pt>
                <c:pt idx="11">
                  <c:v>-10.451999999999991</c:v>
                </c:pt>
                <c:pt idx="12">
                  <c:v>-10.18399999999999</c:v>
                </c:pt>
                <c:pt idx="13">
                  <c:v>-9.91599999999999</c:v>
                </c:pt>
                <c:pt idx="14">
                  <c:v>-9.647999999999989</c:v>
                </c:pt>
                <c:pt idx="15">
                  <c:v>-9.379999999999988</c:v>
                </c:pt>
                <c:pt idx="16">
                  <c:v>-9.111999999999988</c:v>
                </c:pt>
                <c:pt idx="17">
                  <c:v>-8.843999999999987</c:v>
                </c:pt>
                <c:pt idx="18">
                  <c:v>-8.575999999999986</c:v>
                </c:pt>
                <c:pt idx="19">
                  <c:v>-8.307999999999986</c:v>
                </c:pt>
                <c:pt idx="20">
                  <c:v>-8.039999999999985</c:v>
                </c:pt>
                <c:pt idx="21">
                  <c:v>-7.771999999999985</c:v>
                </c:pt>
                <c:pt idx="22">
                  <c:v>-7.503999999999985</c:v>
                </c:pt>
                <c:pt idx="23">
                  <c:v>-7.2359999999999856</c:v>
                </c:pt>
                <c:pt idx="24">
                  <c:v>-6.967999999999986</c:v>
                </c:pt>
                <c:pt idx="25">
                  <c:v>-6.699999999999986</c:v>
                </c:pt>
                <c:pt idx="26">
                  <c:v>-6.431999999999986</c:v>
                </c:pt>
                <c:pt idx="27">
                  <c:v>-6.163999999999986</c:v>
                </c:pt>
                <c:pt idx="28">
                  <c:v>-5.895999999999987</c:v>
                </c:pt>
                <c:pt idx="29">
                  <c:v>-5.627999999999987</c:v>
                </c:pt>
                <c:pt idx="30">
                  <c:v>-5.359999999999987</c:v>
                </c:pt>
                <c:pt idx="31">
                  <c:v>-5.091999999999987</c:v>
                </c:pt>
                <c:pt idx="32">
                  <c:v>-4.823999999999987</c:v>
                </c:pt>
                <c:pt idx="33">
                  <c:v>-4.555999999999988</c:v>
                </c:pt>
                <c:pt idx="34">
                  <c:v>-4.287999999999988</c:v>
                </c:pt>
                <c:pt idx="35">
                  <c:v>-4.019999999999988</c:v>
                </c:pt>
                <c:pt idx="36">
                  <c:v>-3.7519999999999882</c:v>
                </c:pt>
                <c:pt idx="37">
                  <c:v>-3.4839999999999884</c:v>
                </c:pt>
                <c:pt idx="38">
                  <c:v>-3.2159999999999886</c:v>
                </c:pt>
                <c:pt idx="39">
                  <c:v>-2.947999999999989</c:v>
                </c:pt>
                <c:pt idx="40">
                  <c:v>-2.679999999999989</c:v>
                </c:pt>
                <c:pt idx="41">
                  <c:v>-2.4119999999999893</c:v>
                </c:pt>
                <c:pt idx="42">
                  <c:v>-2.1439999999999895</c:v>
                </c:pt>
                <c:pt idx="43">
                  <c:v>-1.8759999999999895</c:v>
                </c:pt>
                <c:pt idx="44">
                  <c:v>-1.6079999999999894</c:v>
                </c:pt>
                <c:pt idx="45">
                  <c:v>-1.3399999999999894</c:v>
                </c:pt>
                <c:pt idx="46">
                  <c:v>-1.0719999999999894</c:v>
                </c:pt>
                <c:pt idx="47">
                  <c:v>-0.8039999999999894</c:v>
                </c:pt>
                <c:pt idx="48">
                  <c:v>-0.5359999999999894</c:v>
                </c:pt>
                <c:pt idx="49">
                  <c:v>-0.2679999999999894</c:v>
                </c:pt>
                <c:pt idx="50">
                  <c:v>1.0547118733938987E-14</c:v>
                </c:pt>
                <c:pt idx="51">
                  <c:v>0.2680000000000105</c:v>
                </c:pt>
                <c:pt idx="52">
                  <c:v>0.5360000000000105</c:v>
                </c:pt>
                <c:pt idx="53">
                  <c:v>0.8040000000000105</c:v>
                </c:pt>
                <c:pt idx="54">
                  <c:v>1.0720000000000105</c:v>
                </c:pt>
                <c:pt idx="55">
                  <c:v>1.3400000000000105</c:v>
                </c:pt>
                <c:pt idx="56">
                  <c:v>1.6080000000000105</c:v>
                </c:pt>
                <c:pt idx="57">
                  <c:v>1.8760000000000105</c:v>
                </c:pt>
                <c:pt idx="58">
                  <c:v>2.1440000000000103</c:v>
                </c:pt>
                <c:pt idx="59">
                  <c:v>2.41200000000001</c:v>
                </c:pt>
                <c:pt idx="60">
                  <c:v>2.68000000000001</c:v>
                </c:pt>
                <c:pt idx="61">
                  <c:v>2.9480000000000097</c:v>
                </c:pt>
                <c:pt idx="62">
                  <c:v>3.2160000000000095</c:v>
                </c:pt>
                <c:pt idx="63">
                  <c:v>3.4840000000000093</c:v>
                </c:pt>
                <c:pt idx="64">
                  <c:v>3.752000000000009</c:v>
                </c:pt>
                <c:pt idx="65">
                  <c:v>4.020000000000009</c:v>
                </c:pt>
                <c:pt idx="66">
                  <c:v>4.288000000000009</c:v>
                </c:pt>
                <c:pt idx="67">
                  <c:v>4.556000000000009</c:v>
                </c:pt>
                <c:pt idx="68">
                  <c:v>4.824000000000009</c:v>
                </c:pt>
                <c:pt idx="69">
                  <c:v>5.0920000000000085</c:v>
                </c:pt>
                <c:pt idx="70">
                  <c:v>5.360000000000008</c:v>
                </c:pt>
                <c:pt idx="71">
                  <c:v>5.628000000000008</c:v>
                </c:pt>
                <c:pt idx="72">
                  <c:v>5.896000000000008</c:v>
                </c:pt>
                <c:pt idx="73">
                  <c:v>6.164000000000008</c:v>
                </c:pt>
                <c:pt idx="74">
                  <c:v>6.4320000000000075</c:v>
                </c:pt>
                <c:pt idx="75">
                  <c:v>6.700000000000007</c:v>
                </c:pt>
                <c:pt idx="76">
                  <c:v>6.968000000000007</c:v>
                </c:pt>
                <c:pt idx="77">
                  <c:v>7.236000000000007</c:v>
                </c:pt>
                <c:pt idx="78">
                  <c:v>7.504000000000007</c:v>
                </c:pt>
                <c:pt idx="79">
                  <c:v>7.7720000000000065</c:v>
                </c:pt>
                <c:pt idx="80">
                  <c:v>8.040000000000006</c:v>
                </c:pt>
                <c:pt idx="81">
                  <c:v>8.308000000000007</c:v>
                </c:pt>
                <c:pt idx="82">
                  <c:v>8.576000000000008</c:v>
                </c:pt>
                <c:pt idx="83">
                  <c:v>8.844000000000008</c:v>
                </c:pt>
                <c:pt idx="84">
                  <c:v>9.112000000000009</c:v>
                </c:pt>
                <c:pt idx="85">
                  <c:v>9.38000000000001</c:v>
                </c:pt>
                <c:pt idx="86">
                  <c:v>9.64800000000001</c:v>
                </c:pt>
                <c:pt idx="87">
                  <c:v>9.916000000000011</c:v>
                </c:pt>
                <c:pt idx="88">
                  <c:v>10.184000000000012</c:v>
                </c:pt>
                <c:pt idx="89">
                  <c:v>10.452000000000012</c:v>
                </c:pt>
                <c:pt idx="90">
                  <c:v>10.720000000000013</c:v>
                </c:pt>
                <c:pt idx="91">
                  <c:v>10.988000000000014</c:v>
                </c:pt>
                <c:pt idx="92">
                  <c:v>11.256000000000014</c:v>
                </c:pt>
                <c:pt idx="93">
                  <c:v>11.524000000000015</c:v>
                </c:pt>
                <c:pt idx="94">
                  <c:v>11.792000000000016</c:v>
                </c:pt>
                <c:pt idx="95">
                  <c:v>12.060000000000016</c:v>
                </c:pt>
                <c:pt idx="96">
                  <c:v>12.328000000000017</c:v>
                </c:pt>
                <c:pt idx="97">
                  <c:v>12.596000000000018</c:v>
                </c:pt>
                <c:pt idx="98">
                  <c:v>12.864000000000019</c:v>
                </c:pt>
                <c:pt idx="99">
                  <c:v>13.13200000000002</c:v>
                </c:pt>
                <c:pt idx="100">
                  <c:v>13.40000000000002</c:v>
                </c:pt>
              </c:numCache>
            </c:numRef>
          </c:xVal>
          <c:yVal>
            <c:numRef>
              <c:f>'Dati di input e output '!$C$38:$C$138</c:f>
              <c:numCache>
                <c:ptCount val="101"/>
                <c:pt idx="0">
                  <c:v>-14.91865945720325</c:v>
                </c:pt>
                <c:pt idx="1">
                  <c:v>-14.571450530403618</c:v>
                </c:pt>
                <c:pt idx="2">
                  <c:v>-14.223037447746522</c:v>
                </c:pt>
                <c:pt idx="3">
                  <c:v>-13.873329486464302</c:v>
                </c:pt>
                <c:pt idx="4">
                  <c:v>-13.522226183583822</c:v>
                </c:pt>
                <c:pt idx="5">
                  <c:v>-13.169615939730356</c:v>
                </c:pt>
                <c:pt idx="6">
                  <c:v>-12.815374366751827</c:v>
                </c:pt>
                <c:pt idx="7">
                  <c:v>-12.459362320761034</c:v>
                </c:pt>
                <c:pt idx="8">
                  <c:v>-12.101423546013079</c:v>
                </c:pt>
                <c:pt idx="9">
                  <c:v>-11.741381833498123</c:v>
                </c:pt>
                <c:pt idx="10">
                  <c:v>-11.379037569144401</c:v>
                </c:pt>
                <c:pt idx="11">
                  <c:v>-11.014163507048538</c:v>
                </c:pt>
                <c:pt idx="12">
                  <c:v>-10.646499548677946</c:v>
                </c:pt>
                <c:pt idx="13">
                  <c:v>-10.275746232756028</c:v>
                </c:pt>
                <c:pt idx="14">
                  <c:v>-9.901556532182186</c:v>
                </c:pt>
                <c:pt idx="15">
                  <c:v>-9.523525397666543</c:v>
                </c:pt>
                <c:pt idx="16">
                  <c:v>-9.141176256915719</c:v>
                </c:pt>
                <c:pt idx="17">
                  <c:v>-8.753943330865221</c:v>
                </c:pt>
                <c:pt idx="18">
                  <c:v>-8.361148093413947</c:v>
                </c:pt>
                <c:pt idx="19">
                  <c:v>-7.9619673548689995</c:v>
                </c:pt>
                <c:pt idx="20">
                  <c:v>-7.55538907006116</c:v>
                </c:pt>
                <c:pt idx="21">
                  <c:v>-7.140149645490609</c:v>
                </c:pt>
                <c:pt idx="22">
                  <c:v>-6.71464243575186</c:v>
                </c:pt>
                <c:pt idx="23">
                  <c:v>-6.276779607410132</c:v>
                </c:pt>
                <c:pt idx="24">
                  <c:v>-5.8237749407063895</c:v>
                </c:pt>
                <c:pt idx="25">
                  <c:v>-5.351784749034636</c:v>
                </c:pt>
                <c:pt idx="26">
                  <c:v>-4.855275333078418</c:v>
                </c:pt>
                <c:pt idx="27">
                  <c:v>-4.325812090232279</c:v>
                </c:pt>
                <c:pt idx="28">
                  <c:v>-3.7494606332110996</c:v>
                </c:pt>
                <c:pt idx="29">
                  <c:v>-3.10017950448031</c:v>
                </c:pt>
                <c:pt idx="30">
                  <c:v>-2.3174606792780326</c:v>
                </c:pt>
                <c:pt idx="31">
                  <c:v>-1.1562820417181137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-1.1562820417182484</c:v>
                </c:pt>
                <c:pt idx="70">
                  <c:v>-2.317460679278103</c:v>
                </c:pt>
                <c:pt idx="71">
                  <c:v>-3.100179504480367</c:v>
                </c:pt>
                <c:pt idx="72">
                  <c:v>-3.749460633211146</c:v>
                </c:pt>
                <c:pt idx="73">
                  <c:v>-4.325812090232323</c:v>
                </c:pt>
                <c:pt idx="74">
                  <c:v>-4.85527533307846</c:v>
                </c:pt>
                <c:pt idx="75">
                  <c:v>-5.3517847490346755</c:v>
                </c:pt>
                <c:pt idx="76">
                  <c:v>-5.823774940706427</c:v>
                </c:pt>
                <c:pt idx="77">
                  <c:v>-6.276779607410168</c:v>
                </c:pt>
                <c:pt idx="78">
                  <c:v>-6.7146424357518955</c:v>
                </c:pt>
                <c:pt idx="79">
                  <c:v>-7.140149645490642</c:v>
                </c:pt>
                <c:pt idx="80">
                  <c:v>-7.555389070061193</c:v>
                </c:pt>
                <c:pt idx="81">
                  <c:v>-7.961967354869032</c:v>
                </c:pt>
                <c:pt idx="82">
                  <c:v>-8.361148093413977</c:v>
                </c:pt>
                <c:pt idx="83">
                  <c:v>-8.753943330865251</c:v>
                </c:pt>
                <c:pt idx="84">
                  <c:v>-9.14117625691575</c:v>
                </c:pt>
                <c:pt idx="85">
                  <c:v>-9.523525397666573</c:v>
                </c:pt>
                <c:pt idx="86">
                  <c:v>-9.901556532182216</c:v>
                </c:pt>
                <c:pt idx="87">
                  <c:v>-10.275746232756058</c:v>
                </c:pt>
                <c:pt idx="88">
                  <c:v>-10.646499548677975</c:v>
                </c:pt>
                <c:pt idx="89">
                  <c:v>-11.014163507048565</c:v>
                </c:pt>
                <c:pt idx="90">
                  <c:v>-11.37903756914443</c:v>
                </c:pt>
                <c:pt idx="91">
                  <c:v>-11.741381833498153</c:v>
                </c:pt>
                <c:pt idx="92">
                  <c:v>-12.101423546013109</c:v>
                </c:pt>
                <c:pt idx="93">
                  <c:v>-12.459362320761063</c:v>
                </c:pt>
                <c:pt idx="94">
                  <c:v>-12.815374366751856</c:v>
                </c:pt>
                <c:pt idx="95">
                  <c:v>-13.169615939730384</c:v>
                </c:pt>
                <c:pt idx="96">
                  <c:v>-13.522226183583848</c:v>
                </c:pt>
                <c:pt idx="97">
                  <c:v>-13.87332948646433</c:v>
                </c:pt>
                <c:pt idx="98">
                  <c:v>-14.22303744774655</c:v>
                </c:pt>
                <c:pt idx="99">
                  <c:v>-14.571450530403647</c:v>
                </c:pt>
                <c:pt idx="100">
                  <c:v>-14.918659457203278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di input e output '!$B$38:$B$138</c:f>
              <c:numCache>
                <c:ptCount val="101"/>
                <c:pt idx="0">
                  <c:v>-13.399999999999999</c:v>
                </c:pt>
                <c:pt idx="1">
                  <c:v>-13.131999999999998</c:v>
                </c:pt>
                <c:pt idx="2">
                  <c:v>-12.863999999999997</c:v>
                </c:pt>
                <c:pt idx="3">
                  <c:v>-12.595999999999997</c:v>
                </c:pt>
                <c:pt idx="4">
                  <c:v>-12.327999999999996</c:v>
                </c:pt>
                <c:pt idx="5">
                  <c:v>-12.059999999999995</c:v>
                </c:pt>
                <c:pt idx="6">
                  <c:v>-11.791999999999994</c:v>
                </c:pt>
                <c:pt idx="7">
                  <c:v>-11.523999999999994</c:v>
                </c:pt>
                <c:pt idx="8">
                  <c:v>-11.255999999999993</c:v>
                </c:pt>
                <c:pt idx="9">
                  <c:v>-10.987999999999992</c:v>
                </c:pt>
                <c:pt idx="10">
                  <c:v>-10.719999999999992</c:v>
                </c:pt>
                <c:pt idx="11">
                  <c:v>-10.451999999999991</c:v>
                </c:pt>
                <c:pt idx="12">
                  <c:v>-10.18399999999999</c:v>
                </c:pt>
                <c:pt idx="13">
                  <c:v>-9.91599999999999</c:v>
                </c:pt>
                <c:pt idx="14">
                  <c:v>-9.647999999999989</c:v>
                </c:pt>
                <c:pt idx="15">
                  <c:v>-9.379999999999988</c:v>
                </c:pt>
                <c:pt idx="16">
                  <c:v>-9.111999999999988</c:v>
                </c:pt>
                <c:pt idx="17">
                  <c:v>-8.843999999999987</c:v>
                </c:pt>
                <c:pt idx="18">
                  <c:v>-8.575999999999986</c:v>
                </c:pt>
                <c:pt idx="19">
                  <c:v>-8.307999999999986</c:v>
                </c:pt>
                <c:pt idx="20">
                  <c:v>-8.039999999999985</c:v>
                </c:pt>
                <c:pt idx="21">
                  <c:v>-7.771999999999985</c:v>
                </c:pt>
                <c:pt idx="22">
                  <c:v>-7.503999999999985</c:v>
                </c:pt>
                <c:pt idx="23">
                  <c:v>-7.2359999999999856</c:v>
                </c:pt>
                <c:pt idx="24">
                  <c:v>-6.967999999999986</c:v>
                </c:pt>
                <c:pt idx="25">
                  <c:v>-6.699999999999986</c:v>
                </c:pt>
                <c:pt idx="26">
                  <c:v>-6.431999999999986</c:v>
                </c:pt>
                <c:pt idx="27">
                  <c:v>-6.163999999999986</c:v>
                </c:pt>
                <c:pt idx="28">
                  <c:v>-5.895999999999987</c:v>
                </c:pt>
                <c:pt idx="29">
                  <c:v>-5.627999999999987</c:v>
                </c:pt>
                <c:pt idx="30">
                  <c:v>-5.359999999999987</c:v>
                </c:pt>
                <c:pt idx="31">
                  <c:v>-5.091999999999987</c:v>
                </c:pt>
                <c:pt idx="32">
                  <c:v>-4.823999999999987</c:v>
                </c:pt>
                <c:pt idx="33">
                  <c:v>-4.555999999999988</c:v>
                </c:pt>
                <c:pt idx="34">
                  <c:v>-4.287999999999988</c:v>
                </c:pt>
                <c:pt idx="35">
                  <c:v>-4.019999999999988</c:v>
                </c:pt>
                <c:pt idx="36">
                  <c:v>-3.7519999999999882</c:v>
                </c:pt>
                <c:pt idx="37">
                  <c:v>-3.4839999999999884</c:v>
                </c:pt>
                <c:pt idx="38">
                  <c:v>-3.2159999999999886</c:v>
                </c:pt>
                <c:pt idx="39">
                  <c:v>-2.947999999999989</c:v>
                </c:pt>
                <c:pt idx="40">
                  <c:v>-2.679999999999989</c:v>
                </c:pt>
                <c:pt idx="41">
                  <c:v>-2.4119999999999893</c:v>
                </c:pt>
                <c:pt idx="42">
                  <c:v>-2.1439999999999895</c:v>
                </c:pt>
                <c:pt idx="43">
                  <c:v>-1.8759999999999895</c:v>
                </c:pt>
                <c:pt idx="44">
                  <c:v>-1.6079999999999894</c:v>
                </c:pt>
                <c:pt idx="45">
                  <c:v>-1.3399999999999894</c:v>
                </c:pt>
                <c:pt idx="46">
                  <c:v>-1.0719999999999894</c:v>
                </c:pt>
                <c:pt idx="47">
                  <c:v>-0.8039999999999894</c:v>
                </c:pt>
                <c:pt idx="48">
                  <c:v>-0.5359999999999894</c:v>
                </c:pt>
                <c:pt idx="49">
                  <c:v>-0.2679999999999894</c:v>
                </c:pt>
                <c:pt idx="50">
                  <c:v>1.0547118733938987E-14</c:v>
                </c:pt>
                <c:pt idx="51">
                  <c:v>0.2680000000000105</c:v>
                </c:pt>
                <c:pt idx="52">
                  <c:v>0.5360000000000105</c:v>
                </c:pt>
                <c:pt idx="53">
                  <c:v>0.8040000000000105</c:v>
                </c:pt>
                <c:pt idx="54">
                  <c:v>1.0720000000000105</c:v>
                </c:pt>
                <c:pt idx="55">
                  <c:v>1.3400000000000105</c:v>
                </c:pt>
                <c:pt idx="56">
                  <c:v>1.6080000000000105</c:v>
                </c:pt>
                <c:pt idx="57">
                  <c:v>1.8760000000000105</c:v>
                </c:pt>
                <c:pt idx="58">
                  <c:v>2.1440000000000103</c:v>
                </c:pt>
                <c:pt idx="59">
                  <c:v>2.41200000000001</c:v>
                </c:pt>
                <c:pt idx="60">
                  <c:v>2.68000000000001</c:v>
                </c:pt>
                <c:pt idx="61">
                  <c:v>2.9480000000000097</c:v>
                </c:pt>
                <c:pt idx="62">
                  <c:v>3.2160000000000095</c:v>
                </c:pt>
                <c:pt idx="63">
                  <c:v>3.4840000000000093</c:v>
                </c:pt>
                <c:pt idx="64">
                  <c:v>3.752000000000009</c:v>
                </c:pt>
                <c:pt idx="65">
                  <c:v>4.020000000000009</c:v>
                </c:pt>
                <c:pt idx="66">
                  <c:v>4.288000000000009</c:v>
                </c:pt>
                <c:pt idx="67">
                  <c:v>4.556000000000009</c:v>
                </c:pt>
                <c:pt idx="68">
                  <c:v>4.824000000000009</c:v>
                </c:pt>
                <c:pt idx="69">
                  <c:v>5.0920000000000085</c:v>
                </c:pt>
                <c:pt idx="70">
                  <c:v>5.360000000000008</c:v>
                </c:pt>
                <c:pt idx="71">
                  <c:v>5.628000000000008</c:v>
                </c:pt>
                <c:pt idx="72">
                  <c:v>5.896000000000008</c:v>
                </c:pt>
                <c:pt idx="73">
                  <c:v>6.164000000000008</c:v>
                </c:pt>
                <c:pt idx="74">
                  <c:v>6.4320000000000075</c:v>
                </c:pt>
                <c:pt idx="75">
                  <c:v>6.700000000000007</c:v>
                </c:pt>
                <c:pt idx="76">
                  <c:v>6.968000000000007</c:v>
                </c:pt>
                <c:pt idx="77">
                  <c:v>7.236000000000007</c:v>
                </c:pt>
                <c:pt idx="78">
                  <c:v>7.504000000000007</c:v>
                </c:pt>
                <c:pt idx="79">
                  <c:v>7.7720000000000065</c:v>
                </c:pt>
                <c:pt idx="80">
                  <c:v>8.040000000000006</c:v>
                </c:pt>
                <c:pt idx="81">
                  <c:v>8.308000000000007</c:v>
                </c:pt>
                <c:pt idx="82">
                  <c:v>8.576000000000008</c:v>
                </c:pt>
                <c:pt idx="83">
                  <c:v>8.844000000000008</c:v>
                </c:pt>
                <c:pt idx="84">
                  <c:v>9.112000000000009</c:v>
                </c:pt>
                <c:pt idx="85">
                  <c:v>9.38000000000001</c:v>
                </c:pt>
                <c:pt idx="86">
                  <c:v>9.64800000000001</c:v>
                </c:pt>
                <c:pt idx="87">
                  <c:v>9.916000000000011</c:v>
                </c:pt>
                <c:pt idx="88">
                  <c:v>10.184000000000012</c:v>
                </c:pt>
                <c:pt idx="89">
                  <c:v>10.452000000000012</c:v>
                </c:pt>
                <c:pt idx="90">
                  <c:v>10.720000000000013</c:v>
                </c:pt>
                <c:pt idx="91">
                  <c:v>10.988000000000014</c:v>
                </c:pt>
                <c:pt idx="92">
                  <c:v>11.256000000000014</c:v>
                </c:pt>
                <c:pt idx="93">
                  <c:v>11.524000000000015</c:v>
                </c:pt>
                <c:pt idx="94">
                  <c:v>11.792000000000016</c:v>
                </c:pt>
                <c:pt idx="95">
                  <c:v>12.060000000000016</c:v>
                </c:pt>
                <c:pt idx="96">
                  <c:v>12.328000000000017</c:v>
                </c:pt>
                <c:pt idx="97">
                  <c:v>12.596000000000018</c:v>
                </c:pt>
                <c:pt idx="98">
                  <c:v>12.864000000000019</c:v>
                </c:pt>
                <c:pt idx="99">
                  <c:v>13.13200000000002</c:v>
                </c:pt>
                <c:pt idx="100">
                  <c:v>13.40000000000002</c:v>
                </c:pt>
              </c:numCache>
            </c:numRef>
          </c:xVal>
          <c:yVal>
            <c:numRef>
              <c:f>'Dati di input e output '!$D$38:$D$138</c:f>
              <c:numCache>
                <c:ptCount val="101"/>
                <c:pt idx="0">
                  <c:v>14.91865945720325</c:v>
                </c:pt>
                <c:pt idx="1">
                  <c:v>14.571450530403618</c:v>
                </c:pt>
                <c:pt idx="2">
                  <c:v>14.223037447746522</c:v>
                </c:pt>
                <c:pt idx="3">
                  <c:v>13.873329486464302</c:v>
                </c:pt>
                <c:pt idx="4">
                  <c:v>13.522226183583822</c:v>
                </c:pt>
                <c:pt idx="5">
                  <c:v>13.169615939730356</c:v>
                </c:pt>
                <c:pt idx="6">
                  <c:v>12.815374366751827</c:v>
                </c:pt>
                <c:pt idx="7">
                  <c:v>12.459362320761034</c:v>
                </c:pt>
                <c:pt idx="8">
                  <c:v>12.101423546013079</c:v>
                </c:pt>
                <c:pt idx="9">
                  <c:v>11.741381833498123</c:v>
                </c:pt>
                <c:pt idx="10">
                  <c:v>11.379037569144401</c:v>
                </c:pt>
                <c:pt idx="11">
                  <c:v>11.014163507048538</c:v>
                </c:pt>
                <c:pt idx="12">
                  <c:v>10.646499548677946</c:v>
                </c:pt>
                <c:pt idx="13">
                  <c:v>10.275746232756028</c:v>
                </c:pt>
                <c:pt idx="14">
                  <c:v>9.901556532182186</c:v>
                </c:pt>
                <c:pt idx="15">
                  <c:v>9.523525397666543</c:v>
                </c:pt>
                <c:pt idx="16">
                  <c:v>9.141176256915719</c:v>
                </c:pt>
                <c:pt idx="17">
                  <c:v>8.753943330865221</c:v>
                </c:pt>
                <c:pt idx="18">
                  <c:v>8.361148093413947</c:v>
                </c:pt>
                <c:pt idx="19">
                  <c:v>7.9619673548689995</c:v>
                </c:pt>
                <c:pt idx="20">
                  <c:v>7.55538907006116</c:v>
                </c:pt>
                <c:pt idx="21">
                  <c:v>7.140149645490609</c:v>
                </c:pt>
                <c:pt idx="22">
                  <c:v>6.71464243575186</c:v>
                </c:pt>
                <c:pt idx="23">
                  <c:v>6.276779607410132</c:v>
                </c:pt>
                <c:pt idx="24">
                  <c:v>5.8237749407063895</c:v>
                </c:pt>
                <c:pt idx="25">
                  <c:v>5.351784749034636</c:v>
                </c:pt>
                <c:pt idx="26">
                  <c:v>4.855275333078418</c:v>
                </c:pt>
                <c:pt idx="27">
                  <c:v>4.325812090232279</c:v>
                </c:pt>
                <c:pt idx="28">
                  <c:v>3.7494606332110996</c:v>
                </c:pt>
                <c:pt idx="29">
                  <c:v>3.10017950448031</c:v>
                </c:pt>
                <c:pt idx="30">
                  <c:v>2.3174606792780326</c:v>
                </c:pt>
                <c:pt idx="31">
                  <c:v>1.1562820417181137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1.1562820417182484</c:v>
                </c:pt>
                <c:pt idx="70">
                  <c:v>2.317460679278103</c:v>
                </c:pt>
                <c:pt idx="71">
                  <c:v>3.100179504480367</c:v>
                </c:pt>
                <c:pt idx="72">
                  <c:v>3.749460633211146</c:v>
                </c:pt>
                <c:pt idx="73">
                  <c:v>4.325812090232323</c:v>
                </c:pt>
                <c:pt idx="74">
                  <c:v>4.85527533307846</c:v>
                </c:pt>
                <c:pt idx="75">
                  <c:v>5.3517847490346755</c:v>
                </c:pt>
                <c:pt idx="76">
                  <c:v>5.823774940706427</c:v>
                </c:pt>
                <c:pt idx="77">
                  <c:v>6.276779607410168</c:v>
                </c:pt>
                <c:pt idx="78">
                  <c:v>6.7146424357518955</c:v>
                </c:pt>
                <c:pt idx="79">
                  <c:v>7.140149645490642</c:v>
                </c:pt>
                <c:pt idx="80">
                  <c:v>7.555389070061193</c:v>
                </c:pt>
                <c:pt idx="81">
                  <c:v>7.961967354869032</c:v>
                </c:pt>
                <c:pt idx="82">
                  <c:v>8.361148093413977</c:v>
                </c:pt>
                <c:pt idx="83">
                  <c:v>8.753943330865251</c:v>
                </c:pt>
                <c:pt idx="84">
                  <c:v>9.14117625691575</c:v>
                </c:pt>
                <c:pt idx="85">
                  <c:v>9.523525397666573</c:v>
                </c:pt>
                <c:pt idx="86">
                  <c:v>9.901556532182216</c:v>
                </c:pt>
                <c:pt idx="87">
                  <c:v>10.275746232756058</c:v>
                </c:pt>
                <c:pt idx="88">
                  <c:v>10.646499548677975</c:v>
                </c:pt>
                <c:pt idx="89">
                  <c:v>11.014163507048565</c:v>
                </c:pt>
                <c:pt idx="90">
                  <c:v>11.37903756914443</c:v>
                </c:pt>
                <c:pt idx="91">
                  <c:v>11.741381833498153</c:v>
                </c:pt>
                <c:pt idx="92">
                  <c:v>12.101423546013109</c:v>
                </c:pt>
                <c:pt idx="93">
                  <c:v>12.459362320761063</c:v>
                </c:pt>
                <c:pt idx="94">
                  <c:v>12.815374366751856</c:v>
                </c:pt>
                <c:pt idx="95">
                  <c:v>13.169615939730384</c:v>
                </c:pt>
                <c:pt idx="96">
                  <c:v>13.522226183583848</c:v>
                </c:pt>
                <c:pt idx="97">
                  <c:v>13.87332948646433</c:v>
                </c:pt>
                <c:pt idx="98">
                  <c:v>14.22303744774655</c:v>
                </c:pt>
                <c:pt idx="99">
                  <c:v>14.571450530403647</c:v>
                </c:pt>
                <c:pt idx="100">
                  <c:v>14.918659457203278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di input e output '!$B$38:$B$138</c:f>
              <c:numCache>
                <c:ptCount val="101"/>
                <c:pt idx="0">
                  <c:v>-13.399999999999999</c:v>
                </c:pt>
                <c:pt idx="1">
                  <c:v>-13.131999999999998</c:v>
                </c:pt>
                <c:pt idx="2">
                  <c:v>-12.863999999999997</c:v>
                </c:pt>
                <c:pt idx="3">
                  <c:v>-12.595999999999997</c:v>
                </c:pt>
                <c:pt idx="4">
                  <c:v>-12.327999999999996</c:v>
                </c:pt>
                <c:pt idx="5">
                  <c:v>-12.059999999999995</c:v>
                </c:pt>
                <c:pt idx="6">
                  <c:v>-11.791999999999994</c:v>
                </c:pt>
                <c:pt idx="7">
                  <c:v>-11.523999999999994</c:v>
                </c:pt>
                <c:pt idx="8">
                  <c:v>-11.255999999999993</c:v>
                </c:pt>
                <c:pt idx="9">
                  <c:v>-10.987999999999992</c:v>
                </c:pt>
                <c:pt idx="10">
                  <c:v>-10.719999999999992</c:v>
                </c:pt>
                <c:pt idx="11">
                  <c:v>-10.451999999999991</c:v>
                </c:pt>
                <c:pt idx="12">
                  <c:v>-10.18399999999999</c:v>
                </c:pt>
                <c:pt idx="13">
                  <c:v>-9.91599999999999</c:v>
                </c:pt>
                <c:pt idx="14">
                  <c:v>-9.647999999999989</c:v>
                </c:pt>
                <c:pt idx="15">
                  <c:v>-9.379999999999988</c:v>
                </c:pt>
                <c:pt idx="16">
                  <c:v>-9.111999999999988</c:v>
                </c:pt>
                <c:pt idx="17">
                  <c:v>-8.843999999999987</c:v>
                </c:pt>
                <c:pt idx="18">
                  <c:v>-8.575999999999986</c:v>
                </c:pt>
                <c:pt idx="19">
                  <c:v>-8.307999999999986</c:v>
                </c:pt>
                <c:pt idx="20">
                  <c:v>-8.039999999999985</c:v>
                </c:pt>
                <c:pt idx="21">
                  <c:v>-7.771999999999985</c:v>
                </c:pt>
                <c:pt idx="22">
                  <c:v>-7.503999999999985</c:v>
                </c:pt>
                <c:pt idx="23">
                  <c:v>-7.2359999999999856</c:v>
                </c:pt>
                <c:pt idx="24">
                  <c:v>-6.967999999999986</c:v>
                </c:pt>
                <c:pt idx="25">
                  <c:v>-6.699999999999986</c:v>
                </c:pt>
                <c:pt idx="26">
                  <c:v>-6.431999999999986</c:v>
                </c:pt>
                <c:pt idx="27">
                  <c:v>-6.163999999999986</c:v>
                </c:pt>
                <c:pt idx="28">
                  <c:v>-5.895999999999987</c:v>
                </c:pt>
                <c:pt idx="29">
                  <c:v>-5.627999999999987</c:v>
                </c:pt>
                <c:pt idx="30">
                  <c:v>-5.359999999999987</c:v>
                </c:pt>
                <c:pt idx="31">
                  <c:v>-5.091999999999987</c:v>
                </c:pt>
                <c:pt idx="32">
                  <c:v>-4.823999999999987</c:v>
                </c:pt>
                <c:pt idx="33">
                  <c:v>-4.555999999999988</c:v>
                </c:pt>
                <c:pt idx="34">
                  <c:v>-4.287999999999988</c:v>
                </c:pt>
                <c:pt idx="35">
                  <c:v>-4.019999999999988</c:v>
                </c:pt>
                <c:pt idx="36">
                  <c:v>-3.7519999999999882</c:v>
                </c:pt>
                <c:pt idx="37">
                  <c:v>-3.4839999999999884</c:v>
                </c:pt>
                <c:pt idx="38">
                  <c:v>-3.2159999999999886</c:v>
                </c:pt>
                <c:pt idx="39">
                  <c:v>-2.947999999999989</c:v>
                </c:pt>
                <c:pt idx="40">
                  <c:v>-2.679999999999989</c:v>
                </c:pt>
                <c:pt idx="41">
                  <c:v>-2.4119999999999893</c:v>
                </c:pt>
                <c:pt idx="42">
                  <c:v>-2.1439999999999895</c:v>
                </c:pt>
                <c:pt idx="43">
                  <c:v>-1.8759999999999895</c:v>
                </c:pt>
                <c:pt idx="44">
                  <c:v>-1.6079999999999894</c:v>
                </c:pt>
                <c:pt idx="45">
                  <c:v>-1.3399999999999894</c:v>
                </c:pt>
                <c:pt idx="46">
                  <c:v>-1.0719999999999894</c:v>
                </c:pt>
                <c:pt idx="47">
                  <c:v>-0.8039999999999894</c:v>
                </c:pt>
                <c:pt idx="48">
                  <c:v>-0.5359999999999894</c:v>
                </c:pt>
                <c:pt idx="49">
                  <c:v>-0.2679999999999894</c:v>
                </c:pt>
                <c:pt idx="50">
                  <c:v>1.0547118733938987E-14</c:v>
                </c:pt>
                <c:pt idx="51">
                  <c:v>0.2680000000000105</c:v>
                </c:pt>
                <c:pt idx="52">
                  <c:v>0.5360000000000105</c:v>
                </c:pt>
                <c:pt idx="53">
                  <c:v>0.8040000000000105</c:v>
                </c:pt>
                <c:pt idx="54">
                  <c:v>1.0720000000000105</c:v>
                </c:pt>
                <c:pt idx="55">
                  <c:v>1.3400000000000105</c:v>
                </c:pt>
                <c:pt idx="56">
                  <c:v>1.6080000000000105</c:v>
                </c:pt>
                <c:pt idx="57">
                  <c:v>1.8760000000000105</c:v>
                </c:pt>
                <c:pt idx="58">
                  <c:v>2.1440000000000103</c:v>
                </c:pt>
                <c:pt idx="59">
                  <c:v>2.41200000000001</c:v>
                </c:pt>
                <c:pt idx="60">
                  <c:v>2.68000000000001</c:v>
                </c:pt>
                <c:pt idx="61">
                  <c:v>2.9480000000000097</c:v>
                </c:pt>
                <c:pt idx="62">
                  <c:v>3.2160000000000095</c:v>
                </c:pt>
                <c:pt idx="63">
                  <c:v>3.4840000000000093</c:v>
                </c:pt>
                <c:pt idx="64">
                  <c:v>3.752000000000009</c:v>
                </c:pt>
                <c:pt idx="65">
                  <c:v>4.020000000000009</c:v>
                </c:pt>
                <c:pt idx="66">
                  <c:v>4.288000000000009</c:v>
                </c:pt>
                <c:pt idx="67">
                  <c:v>4.556000000000009</c:v>
                </c:pt>
                <c:pt idx="68">
                  <c:v>4.824000000000009</c:v>
                </c:pt>
                <c:pt idx="69">
                  <c:v>5.0920000000000085</c:v>
                </c:pt>
                <c:pt idx="70">
                  <c:v>5.360000000000008</c:v>
                </c:pt>
                <c:pt idx="71">
                  <c:v>5.628000000000008</c:v>
                </c:pt>
                <c:pt idx="72">
                  <c:v>5.896000000000008</c:v>
                </c:pt>
                <c:pt idx="73">
                  <c:v>6.164000000000008</c:v>
                </c:pt>
                <c:pt idx="74">
                  <c:v>6.4320000000000075</c:v>
                </c:pt>
                <c:pt idx="75">
                  <c:v>6.700000000000007</c:v>
                </c:pt>
                <c:pt idx="76">
                  <c:v>6.968000000000007</c:v>
                </c:pt>
                <c:pt idx="77">
                  <c:v>7.236000000000007</c:v>
                </c:pt>
                <c:pt idx="78">
                  <c:v>7.504000000000007</c:v>
                </c:pt>
                <c:pt idx="79">
                  <c:v>7.7720000000000065</c:v>
                </c:pt>
                <c:pt idx="80">
                  <c:v>8.040000000000006</c:v>
                </c:pt>
                <c:pt idx="81">
                  <c:v>8.308000000000007</c:v>
                </c:pt>
                <c:pt idx="82">
                  <c:v>8.576000000000008</c:v>
                </c:pt>
                <c:pt idx="83">
                  <c:v>8.844000000000008</c:v>
                </c:pt>
                <c:pt idx="84">
                  <c:v>9.112000000000009</c:v>
                </c:pt>
                <c:pt idx="85">
                  <c:v>9.38000000000001</c:v>
                </c:pt>
                <c:pt idx="86">
                  <c:v>9.64800000000001</c:v>
                </c:pt>
                <c:pt idx="87">
                  <c:v>9.916000000000011</c:v>
                </c:pt>
                <c:pt idx="88">
                  <c:v>10.184000000000012</c:v>
                </c:pt>
                <c:pt idx="89">
                  <c:v>10.452000000000012</c:v>
                </c:pt>
                <c:pt idx="90">
                  <c:v>10.720000000000013</c:v>
                </c:pt>
                <c:pt idx="91">
                  <c:v>10.988000000000014</c:v>
                </c:pt>
                <c:pt idx="92">
                  <c:v>11.256000000000014</c:v>
                </c:pt>
                <c:pt idx="93">
                  <c:v>11.524000000000015</c:v>
                </c:pt>
                <c:pt idx="94">
                  <c:v>11.792000000000016</c:v>
                </c:pt>
                <c:pt idx="95">
                  <c:v>12.060000000000016</c:v>
                </c:pt>
                <c:pt idx="96">
                  <c:v>12.328000000000017</c:v>
                </c:pt>
                <c:pt idx="97">
                  <c:v>12.596000000000018</c:v>
                </c:pt>
                <c:pt idx="98">
                  <c:v>12.864000000000019</c:v>
                </c:pt>
                <c:pt idx="99">
                  <c:v>13.13200000000002</c:v>
                </c:pt>
                <c:pt idx="100">
                  <c:v>13.40000000000002</c:v>
                </c:pt>
              </c:numCache>
            </c:numRef>
          </c:xVal>
          <c:yVal>
            <c:numRef>
              <c:f>'Dati di input e output '!$E$38:$E$138</c:f>
              <c:numCache>
                <c:ptCount val="101"/>
                <c:pt idx="0">
                  <c:v>16.08</c:v>
                </c:pt>
                <c:pt idx="1">
                  <c:v>15.758399999999996</c:v>
                </c:pt>
                <c:pt idx="2">
                  <c:v>15.436799999999996</c:v>
                </c:pt>
                <c:pt idx="3">
                  <c:v>15.115199999999994</c:v>
                </c:pt>
                <c:pt idx="4">
                  <c:v>14.793599999999994</c:v>
                </c:pt>
                <c:pt idx="5">
                  <c:v>14.471999999999994</c:v>
                </c:pt>
                <c:pt idx="6">
                  <c:v>14.150399999999992</c:v>
                </c:pt>
                <c:pt idx="7">
                  <c:v>13.828799999999992</c:v>
                </c:pt>
                <c:pt idx="8">
                  <c:v>13.507199999999992</c:v>
                </c:pt>
                <c:pt idx="9">
                  <c:v>13.18559999999999</c:v>
                </c:pt>
                <c:pt idx="10">
                  <c:v>12.86399999999999</c:v>
                </c:pt>
                <c:pt idx="11">
                  <c:v>12.542399999999988</c:v>
                </c:pt>
                <c:pt idx="12">
                  <c:v>12.220799999999988</c:v>
                </c:pt>
                <c:pt idx="13">
                  <c:v>11.899199999999988</c:v>
                </c:pt>
                <c:pt idx="14">
                  <c:v>11.577599999999986</c:v>
                </c:pt>
                <c:pt idx="15">
                  <c:v>11.255999999999986</c:v>
                </c:pt>
                <c:pt idx="16">
                  <c:v>10.934399999999984</c:v>
                </c:pt>
                <c:pt idx="17">
                  <c:v>10.612799999999984</c:v>
                </c:pt>
                <c:pt idx="18">
                  <c:v>10.291199999999984</c:v>
                </c:pt>
                <c:pt idx="19">
                  <c:v>9.969599999999982</c:v>
                </c:pt>
                <c:pt idx="20">
                  <c:v>9.647999999999982</c:v>
                </c:pt>
                <c:pt idx="21">
                  <c:v>9.326399999999982</c:v>
                </c:pt>
                <c:pt idx="22">
                  <c:v>9.004799999999982</c:v>
                </c:pt>
                <c:pt idx="23">
                  <c:v>8.683199999999982</c:v>
                </c:pt>
                <c:pt idx="24">
                  <c:v>8.361599999999983</c:v>
                </c:pt>
                <c:pt idx="25">
                  <c:v>8.039999999999983</c:v>
                </c:pt>
                <c:pt idx="26">
                  <c:v>7.718399999999983</c:v>
                </c:pt>
                <c:pt idx="27">
                  <c:v>7.396799999999983</c:v>
                </c:pt>
                <c:pt idx="28">
                  <c:v>7.075199999999984</c:v>
                </c:pt>
                <c:pt idx="29">
                  <c:v>6.753599999999984</c:v>
                </c:pt>
                <c:pt idx="30">
                  <c:v>6.431999999999984</c:v>
                </c:pt>
                <c:pt idx="31">
                  <c:v>6.110399999999984</c:v>
                </c:pt>
                <c:pt idx="32">
                  <c:v>5.788799999999985</c:v>
                </c:pt>
                <c:pt idx="33">
                  <c:v>5.467199999999985</c:v>
                </c:pt>
                <c:pt idx="34">
                  <c:v>5.145599999999985</c:v>
                </c:pt>
                <c:pt idx="35">
                  <c:v>4.823999999999986</c:v>
                </c:pt>
                <c:pt idx="36">
                  <c:v>4.5023999999999855</c:v>
                </c:pt>
                <c:pt idx="37">
                  <c:v>4.180799999999986</c:v>
                </c:pt>
                <c:pt idx="38">
                  <c:v>3.859199999999986</c:v>
                </c:pt>
                <c:pt idx="39">
                  <c:v>3.5375999999999865</c:v>
                </c:pt>
                <c:pt idx="40">
                  <c:v>3.215999999999987</c:v>
                </c:pt>
                <c:pt idx="41">
                  <c:v>2.894399999999987</c:v>
                </c:pt>
                <c:pt idx="42">
                  <c:v>2.572799999999987</c:v>
                </c:pt>
                <c:pt idx="43">
                  <c:v>2.2511999999999874</c:v>
                </c:pt>
                <c:pt idx="44">
                  <c:v>1.9295999999999873</c:v>
                </c:pt>
                <c:pt idx="45">
                  <c:v>1.6079999999999872</c:v>
                </c:pt>
                <c:pt idx="46">
                  <c:v>1.2863999999999873</c:v>
                </c:pt>
                <c:pt idx="47">
                  <c:v>0.9647999999999872</c:v>
                </c:pt>
                <c:pt idx="48">
                  <c:v>0.6431999999999872</c:v>
                </c:pt>
                <c:pt idx="49">
                  <c:v>0.3215999999999873</c:v>
                </c:pt>
                <c:pt idx="50">
                  <c:v>-1.2656542480726785E-14</c:v>
                </c:pt>
                <c:pt idx="51">
                  <c:v>-0.3216000000000126</c:v>
                </c:pt>
                <c:pt idx="52">
                  <c:v>-0.6432000000000125</c:v>
                </c:pt>
                <c:pt idx="53">
                  <c:v>-0.9648000000000125</c:v>
                </c:pt>
                <c:pt idx="54">
                  <c:v>-1.2864000000000126</c:v>
                </c:pt>
                <c:pt idx="55">
                  <c:v>-1.6080000000000125</c:v>
                </c:pt>
                <c:pt idx="56">
                  <c:v>-1.9296000000000126</c:v>
                </c:pt>
                <c:pt idx="57">
                  <c:v>-2.2512000000000127</c:v>
                </c:pt>
                <c:pt idx="58">
                  <c:v>-2.5728000000000124</c:v>
                </c:pt>
                <c:pt idx="59">
                  <c:v>-2.894400000000012</c:v>
                </c:pt>
                <c:pt idx="60">
                  <c:v>-3.2160000000000117</c:v>
                </c:pt>
                <c:pt idx="61">
                  <c:v>-3.5376000000000114</c:v>
                </c:pt>
                <c:pt idx="62">
                  <c:v>-3.859200000000011</c:v>
                </c:pt>
                <c:pt idx="63">
                  <c:v>-4.180800000000011</c:v>
                </c:pt>
                <c:pt idx="64">
                  <c:v>-4.50240000000001</c:v>
                </c:pt>
                <c:pt idx="65">
                  <c:v>-4.824000000000011</c:v>
                </c:pt>
                <c:pt idx="66">
                  <c:v>-5.145600000000011</c:v>
                </c:pt>
                <c:pt idx="67">
                  <c:v>-5.467200000000011</c:v>
                </c:pt>
                <c:pt idx="68">
                  <c:v>-5.78880000000001</c:v>
                </c:pt>
                <c:pt idx="69">
                  <c:v>-6.11040000000001</c:v>
                </c:pt>
                <c:pt idx="70">
                  <c:v>-6.43200000000001</c:v>
                </c:pt>
                <c:pt idx="71">
                  <c:v>-6.753600000000009</c:v>
                </c:pt>
                <c:pt idx="72">
                  <c:v>-7.0752000000000095</c:v>
                </c:pt>
                <c:pt idx="73">
                  <c:v>-7.396800000000009</c:v>
                </c:pt>
                <c:pt idx="74">
                  <c:v>-7.718400000000009</c:v>
                </c:pt>
                <c:pt idx="75">
                  <c:v>-8.040000000000008</c:v>
                </c:pt>
                <c:pt idx="76">
                  <c:v>-8.361600000000008</c:v>
                </c:pt>
                <c:pt idx="77">
                  <c:v>-8.683200000000008</c:v>
                </c:pt>
                <c:pt idx="78">
                  <c:v>-9.004800000000008</c:v>
                </c:pt>
                <c:pt idx="79">
                  <c:v>-9.326400000000007</c:v>
                </c:pt>
                <c:pt idx="80">
                  <c:v>-9.648000000000007</c:v>
                </c:pt>
                <c:pt idx="81">
                  <c:v>-9.969600000000009</c:v>
                </c:pt>
                <c:pt idx="82">
                  <c:v>-10.291200000000009</c:v>
                </c:pt>
                <c:pt idx="83">
                  <c:v>-10.612800000000009</c:v>
                </c:pt>
                <c:pt idx="84">
                  <c:v>-10.93440000000001</c:v>
                </c:pt>
                <c:pt idx="85">
                  <c:v>-11.25600000000001</c:v>
                </c:pt>
                <c:pt idx="86">
                  <c:v>-11.577600000000013</c:v>
                </c:pt>
                <c:pt idx="87">
                  <c:v>-11.899200000000013</c:v>
                </c:pt>
                <c:pt idx="88">
                  <c:v>-12.220800000000013</c:v>
                </c:pt>
                <c:pt idx="89">
                  <c:v>-12.542400000000015</c:v>
                </c:pt>
                <c:pt idx="90">
                  <c:v>-12.864000000000015</c:v>
                </c:pt>
                <c:pt idx="91">
                  <c:v>-13.185600000000017</c:v>
                </c:pt>
                <c:pt idx="92">
                  <c:v>-13.507200000000017</c:v>
                </c:pt>
                <c:pt idx="93">
                  <c:v>-13.828800000000017</c:v>
                </c:pt>
                <c:pt idx="94">
                  <c:v>-14.150400000000019</c:v>
                </c:pt>
                <c:pt idx="95">
                  <c:v>-14.472000000000019</c:v>
                </c:pt>
                <c:pt idx="96">
                  <c:v>-14.79360000000002</c:v>
                </c:pt>
                <c:pt idx="97">
                  <c:v>-15.115200000000021</c:v>
                </c:pt>
                <c:pt idx="98">
                  <c:v>-15.436800000000021</c:v>
                </c:pt>
                <c:pt idx="99">
                  <c:v>-15.758400000000023</c:v>
                </c:pt>
                <c:pt idx="100">
                  <c:v>-16.080000000000023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di input e output '!$B$38:$B$138</c:f>
              <c:numCache>
                <c:ptCount val="101"/>
                <c:pt idx="0">
                  <c:v>-13.399999999999999</c:v>
                </c:pt>
                <c:pt idx="1">
                  <c:v>-13.131999999999998</c:v>
                </c:pt>
                <c:pt idx="2">
                  <c:v>-12.863999999999997</c:v>
                </c:pt>
                <c:pt idx="3">
                  <c:v>-12.595999999999997</c:v>
                </c:pt>
                <c:pt idx="4">
                  <c:v>-12.327999999999996</c:v>
                </c:pt>
                <c:pt idx="5">
                  <c:v>-12.059999999999995</c:v>
                </c:pt>
                <c:pt idx="6">
                  <c:v>-11.791999999999994</c:v>
                </c:pt>
                <c:pt idx="7">
                  <c:v>-11.523999999999994</c:v>
                </c:pt>
                <c:pt idx="8">
                  <c:v>-11.255999999999993</c:v>
                </c:pt>
                <c:pt idx="9">
                  <c:v>-10.987999999999992</c:v>
                </c:pt>
                <c:pt idx="10">
                  <c:v>-10.719999999999992</c:v>
                </c:pt>
                <c:pt idx="11">
                  <c:v>-10.451999999999991</c:v>
                </c:pt>
                <c:pt idx="12">
                  <c:v>-10.18399999999999</c:v>
                </c:pt>
                <c:pt idx="13">
                  <c:v>-9.91599999999999</c:v>
                </c:pt>
                <c:pt idx="14">
                  <c:v>-9.647999999999989</c:v>
                </c:pt>
                <c:pt idx="15">
                  <c:v>-9.379999999999988</c:v>
                </c:pt>
                <c:pt idx="16">
                  <c:v>-9.111999999999988</c:v>
                </c:pt>
                <c:pt idx="17">
                  <c:v>-8.843999999999987</c:v>
                </c:pt>
                <c:pt idx="18">
                  <c:v>-8.575999999999986</c:v>
                </c:pt>
                <c:pt idx="19">
                  <c:v>-8.307999999999986</c:v>
                </c:pt>
                <c:pt idx="20">
                  <c:v>-8.039999999999985</c:v>
                </c:pt>
                <c:pt idx="21">
                  <c:v>-7.771999999999985</c:v>
                </c:pt>
                <c:pt idx="22">
                  <c:v>-7.503999999999985</c:v>
                </c:pt>
                <c:pt idx="23">
                  <c:v>-7.2359999999999856</c:v>
                </c:pt>
                <c:pt idx="24">
                  <c:v>-6.967999999999986</c:v>
                </c:pt>
                <c:pt idx="25">
                  <c:v>-6.699999999999986</c:v>
                </c:pt>
                <c:pt idx="26">
                  <c:v>-6.431999999999986</c:v>
                </c:pt>
                <c:pt idx="27">
                  <c:v>-6.163999999999986</c:v>
                </c:pt>
                <c:pt idx="28">
                  <c:v>-5.895999999999987</c:v>
                </c:pt>
                <c:pt idx="29">
                  <c:v>-5.627999999999987</c:v>
                </c:pt>
                <c:pt idx="30">
                  <c:v>-5.359999999999987</c:v>
                </c:pt>
                <c:pt idx="31">
                  <c:v>-5.091999999999987</c:v>
                </c:pt>
                <c:pt idx="32">
                  <c:v>-4.823999999999987</c:v>
                </c:pt>
                <c:pt idx="33">
                  <c:v>-4.555999999999988</c:v>
                </c:pt>
                <c:pt idx="34">
                  <c:v>-4.287999999999988</c:v>
                </c:pt>
                <c:pt idx="35">
                  <c:v>-4.019999999999988</c:v>
                </c:pt>
                <c:pt idx="36">
                  <c:v>-3.7519999999999882</c:v>
                </c:pt>
                <c:pt idx="37">
                  <c:v>-3.4839999999999884</c:v>
                </c:pt>
                <c:pt idx="38">
                  <c:v>-3.2159999999999886</c:v>
                </c:pt>
                <c:pt idx="39">
                  <c:v>-2.947999999999989</c:v>
                </c:pt>
                <c:pt idx="40">
                  <c:v>-2.679999999999989</c:v>
                </c:pt>
                <c:pt idx="41">
                  <c:v>-2.4119999999999893</c:v>
                </c:pt>
                <c:pt idx="42">
                  <c:v>-2.1439999999999895</c:v>
                </c:pt>
                <c:pt idx="43">
                  <c:v>-1.8759999999999895</c:v>
                </c:pt>
                <c:pt idx="44">
                  <c:v>-1.6079999999999894</c:v>
                </c:pt>
                <c:pt idx="45">
                  <c:v>-1.3399999999999894</c:v>
                </c:pt>
                <c:pt idx="46">
                  <c:v>-1.0719999999999894</c:v>
                </c:pt>
                <c:pt idx="47">
                  <c:v>-0.8039999999999894</c:v>
                </c:pt>
                <c:pt idx="48">
                  <c:v>-0.5359999999999894</c:v>
                </c:pt>
                <c:pt idx="49">
                  <c:v>-0.2679999999999894</c:v>
                </c:pt>
                <c:pt idx="50">
                  <c:v>1.0547118733938987E-14</c:v>
                </c:pt>
                <c:pt idx="51">
                  <c:v>0.2680000000000105</c:v>
                </c:pt>
                <c:pt idx="52">
                  <c:v>0.5360000000000105</c:v>
                </c:pt>
                <c:pt idx="53">
                  <c:v>0.8040000000000105</c:v>
                </c:pt>
                <c:pt idx="54">
                  <c:v>1.0720000000000105</c:v>
                </c:pt>
                <c:pt idx="55">
                  <c:v>1.3400000000000105</c:v>
                </c:pt>
                <c:pt idx="56">
                  <c:v>1.6080000000000105</c:v>
                </c:pt>
                <c:pt idx="57">
                  <c:v>1.8760000000000105</c:v>
                </c:pt>
                <c:pt idx="58">
                  <c:v>2.1440000000000103</c:v>
                </c:pt>
                <c:pt idx="59">
                  <c:v>2.41200000000001</c:v>
                </c:pt>
                <c:pt idx="60">
                  <c:v>2.68000000000001</c:v>
                </c:pt>
                <c:pt idx="61">
                  <c:v>2.9480000000000097</c:v>
                </c:pt>
                <c:pt idx="62">
                  <c:v>3.2160000000000095</c:v>
                </c:pt>
                <c:pt idx="63">
                  <c:v>3.4840000000000093</c:v>
                </c:pt>
                <c:pt idx="64">
                  <c:v>3.752000000000009</c:v>
                </c:pt>
                <c:pt idx="65">
                  <c:v>4.020000000000009</c:v>
                </c:pt>
                <c:pt idx="66">
                  <c:v>4.288000000000009</c:v>
                </c:pt>
                <c:pt idx="67">
                  <c:v>4.556000000000009</c:v>
                </c:pt>
                <c:pt idx="68">
                  <c:v>4.824000000000009</c:v>
                </c:pt>
                <c:pt idx="69">
                  <c:v>5.0920000000000085</c:v>
                </c:pt>
                <c:pt idx="70">
                  <c:v>5.360000000000008</c:v>
                </c:pt>
                <c:pt idx="71">
                  <c:v>5.628000000000008</c:v>
                </c:pt>
                <c:pt idx="72">
                  <c:v>5.896000000000008</c:v>
                </c:pt>
                <c:pt idx="73">
                  <c:v>6.164000000000008</c:v>
                </c:pt>
                <c:pt idx="74">
                  <c:v>6.4320000000000075</c:v>
                </c:pt>
                <c:pt idx="75">
                  <c:v>6.700000000000007</c:v>
                </c:pt>
                <c:pt idx="76">
                  <c:v>6.968000000000007</c:v>
                </c:pt>
                <c:pt idx="77">
                  <c:v>7.236000000000007</c:v>
                </c:pt>
                <c:pt idx="78">
                  <c:v>7.504000000000007</c:v>
                </c:pt>
                <c:pt idx="79">
                  <c:v>7.7720000000000065</c:v>
                </c:pt>
                <c:pt idx="80">
                  <c:v>8.040000000000006</c:v>
                </c:pt>
                <c:pt idx="81">
                  <c:v>8.308000000000007</c:v>
                </c:pt>
                <c:pt idx="82">
                  <c:v>8.576000000000008</c:v>
                </c:pt>
                <c:pt idx="83">
                  <c:v>8.844000000000008</c:v>
                </c:pt>
                <c:pt idx="84">
                  <c:v>9.112000000000009</c:v>
                </c:pt>
                <c:pt idx="85">
                  <c:v>9.38000000000001</c:v>
                </c:pt>
                <c:pt idx="86">
                  <c:v>9.64800000000001</c:v>
                </c:pt>
                <c:pt idx="87">
                  <c:v>9.916000000000011</c:v>
                </c:pt>
                <c:pt idx="88">
                  <c:v>10.184000000000012</c:v>
                </c:pt>
                <c:pt idx="89">
                  <c:v>10.452000000000012</c:v>
                </c:pt>
                <c:pt idx="90">
                  <c:v>10.720000000000013</c:v>
                </c:pt>
                <c:pt idx="91">
                  <c:v>10.988000000000014</c:v>
                </c:pt>
                <c:pt idx="92">
                  <c:v>11.256000000000014</c:v>
                </c:pt>
                <c:pt idx="93">
                  <c:v>11.524000000000015</c:v>
                </c:pt>
                <c:pt idx="94">
                  <c:v>11.792000000000016</c:v>
                </c:pt>
                <c:pt idx="95">
                  <c:v>12.060000000000016</c:v>
                </c:pt>
                <c:pt idx="96">
                  <c:v>12.328000000000017</c:v>
                </c:pt>
                <c:pt idx="97">
                  <c:v>12.596000000000018</c:v>
                </c:pt>
                <c:pt idx="98">
                  <c:v>12.864000000000019</c:v>
                </c:pt>
                <c:pt idx="99">
                  <c:v>13.13200000000002</c:v>
                </c:pt>
                <c:pt idx="100">
                  <c:v>13.40000000000002</c:v>
                </c:pt>
              </c:numCache>
            </c:numRef>
          </c:xVal>
          <c:yVal>
            <c:numRef>
              <c:f>'Dati di input e output '!$F$38:$F$138</c:f>
              <c:numCache>
                <c:ptCount val="101"/>
                <c:pt idx="0">
                  <c:v>-16.08</c:v>
                </c:pt>
                <c:pt idx="1">
                  <c:v>-15.758399999999996</c:v>
                </c:pt>
                <c:pt idx="2">
                  <c:v>-15.436799999999996</c:v>
                </c:pt>
                <c:pt idx="3">
                  <c:v>-15.115199999999994</c:v>
                </c:pt>
                <c:pt idx="4">
                  <c:v>-14.793599999999994</c:v>
                </c:pt>
                <c:pt idx="5">
                  <c:v>-14.471999999999994</c:v>
                </c:pt>
                <c:pt idx="6">
                  <c:v>-14.150399999999992</c:v>
                </c:pt>
                <c:pt idx="7">
                  <c:v>-13.828799999999992</c:v>
                </c:pt>
                <c:pt idx="8">
                  <c:v>-13.507199999999992</c:v>
                </c:pt>
                <c:pt idx="9">
                  <c:v>-13.18559999999999</c:v>
                </c:pt>
                <c:pt idx="10">
                  <c:v>-12.86399999999999</c:v>
                </c:pt>
                <c:pt idx="11">
                  <c:v>-12.542399999999988</c:v>
                </c:pt>
                <c:pt idx="12">
                  <c:v>-12.220799999999988</c:v>
                </c:pt>
                <c:pt idx="13">
                  <c:v>-11.899199999999988</c:v>
                </c:pt>
                <c:pt idx="14">
                  <c:v>-11.577599999999986</c:v>
                </c:pt>
                <c:pt idx="15">
                  <c:v>-11.255999999999986</c:v>
                </c:pt>
                <c:pt idx="16">
                  <c:v>-10.934399999999984</c:v>
                </c:pt>
                <c:pt idx="17">
                  <c:v>-10.612799999999984</c:v>
                </c:pt>
                <c:pt idx="18">
                  <c:v>-10.291199999999984</c:v>
                </c:pt>
                <c:pt idx="19">
                  <c:v>-9.969599999999982</c:v>
                </c:pt>
                <c:pt idx="20">
                  <c:v>-9.647999999999982</c:v>
                </c:pt>
                <c:pt idx="21">
                  <c:v>-9.326399999999982</c:v>
                </c:pt>
                <c:pt idx="22">
                  <c:v>-9.004799999999982</c:v>
                </c:pt>
                <c:pt idx="23">
                  <c:v>-8.683199999999982</c:v>
                </c:pt>
                <c:pt idx="24">
                  <c:v>-8.361599999999983</c:v>
                </c:pt>
                <c:pt idx="25">
                  <c:v>-8.039999999999983</c:v>
                </c:pt>
                <c:pt idx="26">
                  <c:v>-7.718399999999983</c:v>
                </c:pt>
                <c:pt idx="27">
                  <c:v>-7.396799999999983</c:v>
                </c:pt>
                <c:pt idx="28">
                  <c:v>-7.075199999999984</c:v>
                </c:pt>
                <c:pt idx="29">
                  <c:v>-6.753599999999984</c:v>
                </c:pt>
                <c:pt idx="30">
                  <c:v>-6.431999999999984</c:v>
                </c:pt>
                <c:pt idx="31">
                  <c:v>-6.110399999999984</c:v>
                </c:pt>
                <c:pt idx="32">
                  <c:v>-5.788799999999985</c:v>
                </c:pt>
                <c:pt idx="33">
                  <c:v>-5.467199999999985</c:v>
                </c:pt>
                <c:pt idx="34">
                  <c:v>-5.145599999999985</c:v>
                </c:pt>
                <c:pt idx="35">
                  <c:v>-4.823999999999986</c:v>
                </c:pt>
                <c:pt idx="36">
                  <c:v>-4.5023999999999855</c:v>
                </c:pt>
                <c:pt idx="37">
                  <c:v>-4.180799999999986</c:v>
                </c:pt>
                <c:pt idx="38">
                  <c:v>-3.859199999999986</c:v>
                </c:pt>
                <c:pt idx="39">
                  <c:v>-3.5375999999999865</c:v>
                </c:pt>
                <c:pt idx="40">
                  <c:v>-3.215999999999987</c:v>
                </c:pt>
                <c:pt idx="41">
                  <c:v>-2.894399999999987</c:v>
                </c:pt>
                <c:pt idx="42">
                  <c:v>-2.572799999999987</c:v>
                </c:pt>
                <c:pt idx="43">
                  <c:v>-2.2511999999999874</c:v>
                </c:pt>
                <c:pt idx="44">
                  <c:v>-1.9295999999999873</c:v>
                </c:pt>
                <c:pt idx="45">
                  <c:v>-1.6079999999999872</c:v>
                </c:pt>
                <c:pt idx="46">
                  <c:v>-1.2863999999999873</c:v>
                </c:pt>
                <c:pt idx="47">
                  <c:v>-0.9647999999999872</c:v>
                </c:pt>
                <c:pt idx="48">
                  <c:v>-0.6431999999999872</c:v>
                </c:pt>
                <c:pt idx="49">
                  <c:v>-0.3215999999999873</c:v>
                </c:pt>
                <c:pt idx="50">
                  <c:v>1.2656542480726785E-14</c:v>
                </c:pt>
                <c:pt idx="51">
                  <c:v>0.3216000000000126</c:v>
                </c:pt>
                <c:pt idx="52">
                  <c:v>0.6432000000000125</c:v>
                </c:pt>
                <c:pt idx="53">
                  <c:v>0.9648000000000125</c:v>
                </c:pt>
                <c:pt idx="54">
                  <c:v>1.2864000000000126</c:v>
                </c:pt>
                <c:pt idx="55">
                  <c:v>1.6080000000000125</c:v>
                </c:pt>
                <c:pt idx="56">
                  <c:v>1.9296000000000126</c:v>
                </c:pt>
                <c:pt idx="57">
                  <c:v>2.2512000000000127</c:v>
                </c:pt>
                <c:pt idx="58">
                  <c:v>2.5728000000000124</c:v>
                </c:pt>
                <c:pt idx="59">
                  <c:v>2.894400000000012</c:v>
                </c:pt>
                <c:pt idx="60">
                  <c:v>3.2160000000000117</c:v>
                </c:pt>
                <c:pt idx="61">
                  <c:v>3.5376000000000114</c:v>
                </c:pt>
                <c:pt idx="62">
                  <c:v>3.859200000000011</c:v>
                </c:pt>
                <c:pt idx="63">
                  <c:v>4.180800000000011</c:v>
                </c:pt>
                <c:pt idx="64">
                  <c:v>4.50240000000001</c:v>
                </c:pt>
                <c:pt idx="65">
                  <c:v>4.824000000000011</c:v>
                </c:pt>
                <c:pt idx="66">
                  <c:v>5.145600000000011</c:v>
                </c:pt>
                <c:pt idx="67">
                  <c:v>5.467200000000011</c:v>
                </c:pt>
                <c:pt idx="68">
                  <c:v>5.78880000000001</c:v>
                </c:pt>
                <c:pt idx="69">
                  <c:v>6.11040000000001</c:v>
                </c:pt>
                <c:pt idx="70">
                  <c:v>6.43200000000001</c:v>
                </c:pt>
                <c:pt idx="71">
                  <c:v>6.753600000000009</c:v>
                </c:pt>
                <c:pt idx="72">
                  <c:v>7.0752000000000095</c:v>
                </c:pt>
                <c:pt idx="73">
                  <c:v>7.396800000000009</c:v>
                </c:pt>
                <c:pt idx="74">
                  <c:v>7.718400000000009</c:v>
                </c:pt>
                <c:pt idx="75">
                  <c:v>8.040000000000008</c:v>
                </c:pt>
                <c:pt idx="76">
                  <c:v>8.361600000000008</c:v>
                </c:pt>
                <c:pt idx="77">
                  <c:v>8.683200000000008</c:v>
                </c:pt>
                <c:pt idx="78">
                  <c:v>9.004800000000008</c:v>
                </c:pt>
                <c:pt idx="79">
                  <c:v>9.326400000000007</c:v>
                </c:pt>
                <c:pt idx="80">
                  <c:v>9.648000000000007</c:v>
                </c:pt>
                <c:pt idx="81">
                  <c:v>9.969600000000009</c:v>
                </c:pt>
                <c:pt idx="82">
                  <c:v>10.291200000000009</c:v>
                </c:pt>
                <c:pt idx="83">
                  <c:v>10.612800000000009</c:v>
                </c:pt>
                <c:pt idx="84">
                  <c:v>10.93440000000001</c:v>
                </c:pt>
                <c:pt idx="85">
                  <c:v>11.25600000000001</c:v>
                </c:pt>
                <c:pt idx="86">
                  <c:v>11.577600000000013</c:v>
                </c:pt>
                <c:pt idx="87">
                  <c:v>11.899200000000013</c:v>
                </c:pt>
                <c:pt idx="88">
                  <c:v>12.220800000000013</c:v>
                </c:pt>
                <c:pt idx="89">
                  <c:v>12.542400000000015</c:v>
                </c:pt>
                <c:pt idx="90">
                  <c:v>12.864000000000015</c:v>
                </c:pt>
                <c:pt idx="91">
                  <c:v>13.185600000000017</c:v>
                </c:pt>
                <c:pt idx="92">
                  <c:v>13.507200000000017</c:v>
                </c:pt>
                <c:pt idx="93">
                  <c:v>13.828800000000017</c:v>
                </c:pt>
                <c:pt idx="94">
                  <c:v>14.150400000000019</c:v>
                </c:pt>
                <c:pt idx="95">
                  <c:v>14.472000000000019</c:v>
                </c:pt>
                <c:pt idx="96">
                  <c:v>14.79360000000002</c:v>
                </c:pt>
                <c:pt idx="97">
                  <c:v>15.115200000000021</c:v>
                </c:pt>
                <c:pt idx="98">
                  <c:v>15.436800000000021</c:v>
                </c:pt>
                <c:pt idx="99">
                  <c:v>15.758400000000023</c:v>
                </c:pt>
                <c:pt idx="100">
                  <c:v>16.080000000000023</c:v>
                </c:pt>
              </c:numCache>
            </c:numRef>
          </c:yVal>
          <c:smooth val="1"/>
        </c:ser>
        <c:axId val="62536138"/>
        <c:axId val="25954331"/>
      </c:scatterChart>
      <c:valAx>
        <c:axId val="6253613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crossBetween val="midCat"/>
        <c:dispUnits/>
      </c:valAx>
      <c:valAx>
        <c:axId val="25954331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61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14</xdr:row>
      <xdr:rowOff>142875</xdr:rowOff>
    </xdr:from>
    <xdr:to>
      <xdr:col>14</xdr:col>
      <xdr:colOff>152400</xdr:colOff>
      <xdr:row>32</xdr:row>
      <xdr:rowOff>161925</xdr:rowOff>
    </xdr:to>
    <xdr:graphicFrame>
      <xdr:nvGraphicFramePr>
        <xdr:cNvPr id="1" name="Chart 6"/>
        <xdr:cNvGraphicFramePr/>
      </xdr:nvGraphicFramePr>
      <xdr:xfrm>
        <a:off x="3038475" y="3324225"/>
        <a:ext cx="4171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47625</xdr:rowOff>
    </xdr:from>
    <xdr:to>
      <xdr:col>14</xdr:col>
      <xdr:colOff>609600</xdr:colOff>
      <xdr:row>34</xdr:row>
      <xdr:rowOff>133350</xdr:rowOff>
    </xdr:to>
    <xdr:sp>
      <xdr:nvSpPr>
        <xdr:cNvPr id="2" name="Rettangolo arrotondato 3"/>
        <xdr:cNvSpPr>
          <a:spLocks/>
        </xdr:cNvSpPr>
      </xdr:nvSpPr>
      <xdr:spPr>
        <a:xfrm>
          <a:off x="28575" y="47625"/>
          <a:ext cx="7639050" cy="6829425"/>
        </a:xfrm>
        <a:prstGeom prst="roundRect">
          <a:avLst/>
        </a:prstGeom>
        <a:noFill/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7</xdr:row>
      <xdr:rowOff>133350</xdr:rowOff>
    </xdr:from>
    <xdr:to>
      <xdr:col>3</xdr:col>
      <xdr:colOff>219075</xdr:colOff>
      <xdr:row>8</xdr:row>
      <xdr:rowOff>95250</xdr:rowOff>
    </xdr:to>
    <xdr:sp>
      <xdr:nvSpPr>
        <xdr:cNvPr id="3" name="CasellaDiTesto 4"/>
        <xdr:cNvSpPr txBox="1">
          <a:spLocks noChangeArrowheads="1"/>
        </xdr:cNvSpPr>
      </xdr:nvSpPr>
      <xdr:spPr>
        <a:xfrm>
          <a:off x="1000125" y="1485900"/>
          <a:ext cx="11334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993300"/>
              </a:solidFill>
            </a:rPr>
            <a:t>Dati di input</a:t>
          </a:r>
        </a:p>
      </xdr:txBody>
    </xdr:sp>
    <xdr:clientData/>
  </xdr:twoCellAnchor>
  <xdr:twoCellAnchor>
    <xdr:from>
      <xdr:col>1</xdr:col>
      <xdr:colOff>304800</xdr:colOff>
      <xdr:row>13</xdr:row>
      <xdr:rowOff>95250</xdr:rowOff>
    </xdr:from>
    <xdr:to>
      <xdr:col>3</xdr:col>
      <xdr:colOff>285750</xdr:colOff>
      <xdr:row>15</xdr:row>
      <xdr:rowOff>114300</xdr:rowOff>
    </xdr:to>
    <xdr:sp>
      <xdr:nvSpPr>
        <xdr:cNvPr id="4" name="CasellaDiTesto 5"/>
        <xdr:cNvSpPr txBox="1">
          <a:spLocks noChangeArrowheads="1"/>
        </xdr:cNvSpPr>
      </xdr:nvSpPr>
      <xdr:spPr>
        <a:xfrm>
          <a:off x="923925" y="3181350"/>
          <a:ext cx="1276350" cy="276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993300"/>
              </a:solidFill>
            </a:rPr>
            <a:t>Dati di output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showGridLines="0" tabSelected="1" zoomScalePageLayoutView="0" workbookViewId="0" topLeftCell="A1">
      <selection activeCell="Q10" sqref="Q10"/>
    </sheetView>
  </sheetViews>
  <sheetFormatPr defaultColWidth="9.140625" defaultRowHeight="12.75"/>
  <cols>
    <col min="1" max="1" width="9.28125" style="0" customWidth="1"/>
    <col min="2" max="2" width="12.57421875" style="0" customWidth="1"/>
    <col min="3" max="3" width="6.8515625" style="0" customWidth="1"/>
    <col min="4" max="4" width="14.8515625" style="0" customWidth="1"/>
    <col min="5" max="5" width="7.140625" style="0" customWidth="1"/>
    <col min="6" max="6" width="6.421875" style="0" customWidth="1"/>
    <col min="7" max="7" width="2.28125" style="0" customWidth="1"/>
    <col min="8" max="8" width="8.57421875" style="0" customWidth="1"/>
    <col min="9" max="9" width="4.57421875" style="0" customWidth="1"/>
    <col min="10" max="10" width="4.7109375" style="0" customWidth="1"/>
    <col min="11" max="11" width="7.8515625" style="0" customWidth="1"/>
    <col min="12" max="12" width="4.7109375" style="0" customWidth="1"/>
    <col min="13" max="13" width="6.8515625" style="0" customWidth="1"/>
    <col min="14" max="14" width="9.140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3.25" customHeight="1">
      <c r="A2" s="3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5" t="s">
        <v>16</v>
      </c>
      <c r="C4" s="3"/>
      <c r="D4" s="19"/>
      <c r="E4" s="19"/>
      <c r="F4" s="3"/>
      <c r="G4" s="3"/>
      <c r="H4" s="3"/>
      <c r="I4" s="3"/>
      <c r="J4" s="5" t="s">
        <v>17</v>
      </c>
      <c r="K4" s="3"/>
      <c r="L4" s="3"/>
      <c r="M4" s="5"/>
      <c r="N4" s="5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0.75" customHeight="1" thickBot="1">
      <c r="A9" s="3"/>
      <c r="B9" s="53"/>
      <c r="C9" s="54"/>
      <c r="D9" s="54"/>
      <c r="E9" s="25"/>
      <c r="F9" s="25"/>
      <c r="G9" s="25"/>
      <c r="H9" s="25"/>
      <c r="I9" s="26"/>
      <c r="J9" s="55" t="s">
        <v>18</v>
      </c>
      <c r="K9" s="56"/>
      <c r="L9" s="56"/>
      <c r="M9" s="56"/>
      <c r="N9" s="57"/>
      <c r="O9" s="3"/>
    </row>
    <row r="10" spans="1:15" ht="19.5" thickBot="1" thickTop="1">
      <c r="A10" s="3"/>
      <c r="B10" s="27" t="s">
        <v>19</v>
      </c>
      <c r="C10" s="13">
        <v>5</v>
      </c>
      <c r="D10" s="15"/>
      <c r="E10" s="14" t="s">
        <v>3</v>
      </c>
      <c r="F10" s="7">
        <v>1</v>
      </c>
      <c r="G10" s="11"/>
      <c r="H10" s="11"/>
      <c r="I10" s="21"/>
      <c r="J10" s="20"/>
      <c r="K10" s="11"/>
      <c r="L10" s="11"/>
      <c r="M10" s="11"/>
      <c r="N10" s="21"/>
      <c r="O10" s="3"/>
    </row>
    <row r="11" spans="1:15" ht="24.75" thickBot="1" thickTop="1">
      <c r="A11" s="3"/>
      <c r="B11" s="28"/>
      <c r="C11" s="11"/>
      <c r="D11" s="16"/>
      <c r="E11" s="14" t="s">
        <v>10</v>
      </c>
      <c r="F11" s="11"/>
      <c r="G11" s="11"/>
      <c r="H11" s="11"/>
      <c r="I11" s="21"/>
      <c r="J11" s="20"/>
      <c r="K11" s="17" t="str">
        <f>IF(tipo=1,"x²","y²")</f>
        <v>x²</v>
      </c>
      <c r="L11" s="62" t="s">
        <v>14</v>
      </c>
      <c r="M11" s="17" t="str">
        <f>IF(tipo=1,"y²","x²")</f>
        <v>y²</v>
      </c>
      <c r="N11" s="63" t="s">
        <v>15</v>
      </c>
      <c r="O11" s="3"/>
    </row>
    <row r="12" spans="1:15" ht="22.5" customHeight="1" thickBot="1" thickTop="1">
      <c r="A12" s="3"/>
      <c r="B12" s="27" t="s">
        <v>20</v>
      </c>
      <c r="C12" s="13">
        <v>6</v>
      </c>
      <c r="D12" s="10"/>
      <c r="E12" s="11"/>
      <c r="F12" s="12">
        <f>5+I12/100*(20)+v2_-v1_</f>
        <v>26.799999999999997</v>
      </c>
      <c r="G12" s="11"/>
      <c r="H12" s="11"/>
      <c r="I12" s="29">
        <v>59</v>
      </c>
      <c r="J12" s="20"/>
      <c r="K12" s="18">
        <f>a^2</f>
        <v>25</v>
      </c>
      <c r="L12" s="62"/>
      <c r="M12" s="18">
        <f>b^2</f>
        <v>36</v>
      </c>
      <c r="N12" s="63"/>
      <c r="O12" s="3"/>
    </row>
    <row r="13" spans="1:15" ht="17.25" customHeight="1" thickTop="1">
      <c r="A13" s="3"/>
      <c r="B13" s="22"/>
      <c r="C13" s="23"/>
      <c r="D13" s="23"/>
      <c r="E13" s="30"/>
      <c r="F13" s="23"/>
      <c r="G13" s="23"/>
      <c r="H13" s="23"/>
      <c r="I13" s="31"/>
      <c r="J13" s="22"/>
      <c r="K13" s="23"/>
      <c r="L13" s="23"/>
      <c r="M13" s="23"/>
      <c r="N13" s="24"/>
      <c r="O13" s="3"/>
    </row>
    <row r="14" spans="1:15" ht="7.5" customHeight="1">
      <c r="A14" s="3"/>
      <c r="B14" s="9"/>
      <c r="C14" s="10"/>
      <c r="D14" s="10"/>
      <c r="E14" s="8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2"/>
      <c r="C16" s="25"/>
      <c r="D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20"/>
      <c r="C17" s="11"/>
      <c r="D17" s="2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 customHeight="1">
      <c r="A18" s="3"/>
      <c r="B18" s="33" t="s">
        <v>4</v>
      </c>
      <c r="C18" s="38" t="s">
        <v>5</v>
      </c>
      <c r="D18" s="43" t="s">
        <v>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1.75" customHeight="1">
      <c r="A19" s="3"/>
      <c r="B19" s="34" t="s">
        <v>21</v>
      </c>
      <c r="C19" s="39">
        <f>IF(tipo=1,-a,0)</f>
        <v>-5</v>
      </c>
      <c r="D19" s="40">
        <f>IF(tipo=1,0,-a)</f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>
      <c r="A20" s="3"/>
      <c r="B20" s="34" t="s">
        <v>22</v>
      </c>
      <c r="C20" s="39">
        <f>IF(tipo=1,a,0)</f>
        <v>5</v>
      </c>
      <c r="D20" s="40">
        <f>IF(tipo=1,0,a)</f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7" ht="12.75">
      <c r="A21" s="3"/>
      <c r="B21" s="20"/>
      <c r="C21" s="11"/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51"/>
    </row>
    <row r="22" spans="1:15" ht="12.75">
      <c r="A22" s="3"/>
      <c r="B22" s="32"/>
      <c r="C22" s="44"/>
      <c r="D22" s="2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.75">
      <c r="A23" s="3"/>
      <c r="B23" s="33" t="s">
        <v>7</v>
      </c>
      <c r="C23" s="38" t="s">
        <v>5</v>
      </c>
      <c r="D23" s="43" t="s">
        <v>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20"/>
      <c r="C24" s="11"/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4.25">
      <c r="A25" s="3"/>
      <c r="B25" s="35" t="s">
        <v>23</v>
      </c>
      <c r="C25" s="39">
        <f>IF(tipo=1,-SQRT(a^2+b^2),0)</f>
        <v>-7.810249675906654</v>
      </c>
      <c r="D25" s="40">
        <f>IF(tipo=1,0,-SQRT(a^2+b^2))</f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4.25">
      <c r="A26" s="3"/>
      <c r="B26" s="35" t="s">
        <v>24</v>
      </c>
      <c r="C26" s="39">
        <f>IF(tipo=1,SQRT(a^2+b^2),0)</f>
        <v>7.810249675906654</v>
      </c>
      <c r="D26" s="40">
        <f>IF(tipo=1,0,-SQRT(a^2+b^2))</f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22"/>
      <c r="C27" s="23"/>
      <c r="D27" s="2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2"/>
      <c r="C28" s="44"/>
      <c r="D28" s="2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">
      <c r="A29" s="3"/>
      <c r="B29" s="33" t="s">
        <v>8</v>
      </c>
      <c r="C29" s="36"/>
      <c r="D29" s="2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4.25">
      <c r="A30" s="3"/>
      <c r="B30" s="42" t="s">
        <v>9</v>
      </c>
      <c r="C30" s="39">
        <f>IF(tipo=1,-b/a,-a/b)</f>
        <v>-1.2</v>
      </c>
      <c r="D30" s="41" t="s">
        <v>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4.25">
      <c r="A31" s="3"/>
      <c r="B31" s="42" t="s">
        <v>9</v>
      </c>
      <c r="C31" s="39">
        <f>IF(tipo=1,b/a,a/b)</f>
        <v>1.2</v>
      </c>
      <c r="D31" s="41" t="s">
        <v>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20"/>
      <c r="C32" s="11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22"/>
      <c r="C33" s="37"/>
      <c r="D33" s="2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7" spans="2:7" ht="12.75">
      <c r="B37" s="48" t="s">
        <v>5</v>
      </c>
      <c r="C37" s="64" t="s">
        <v>12</v>
      </c>
      <c r="D37" s="65"/>
      <c r="E37" s="60" t="s">
        <v>13</v>
      </c>
      <c r="F37" s="60"/>
      <c r="G37" s="50"/>
    </row>
    <row r="38" spans="2:12" ht="12.75">
      <c r="B38" s="49">
        <f>K42</f>
        <v>-13.399999999999999</v>
      </c>
      <c r="C38" s="49">
        <f aca="true" t="shared" si="0" ref="C38:C69">IF(tipo=1,IF((x^2/a^2-1)&gt;=0,-SQRT((x^2/a^2-1)*b^2),""),-SQRT((x^2/b^2+1)*a^2))</f>
        <v>-14.91865945720325</v>
      </c>
      <c r="D38" s="49">
        <f aca="true" t="shared" si="1" ref="D38:D69">IF(tipo=1,IF((x^2/a^2-1)&gt;=0,SQRT((x^2/a^2-1)*b^2),""),SQRT((x^2/b^2+1)*a^2))</f>
        <v>14.91865945720325</v>
      </c>
      <c r="E38" s="49">
        <f aca="true" t="shared" si="2" ref="E38:E69">$C$30*x</f>
        <v>16.08</v>
      </c>
      <c r="F38" s="49">
        <f aca="true" t="shared" si="3" ref="F38:F69">$C$31*x</f>
        <v>-16.08</v>
      </c>
      <c r="G38" s="50"/>
      <c r="L38" s="4"/>
    </row>
    <row r="39" spans="2:12" ht="12.75">
      <c r="B39" s="49">
        <f aca="true" t="shared" si="4" ref="B39:B70">B38+$K$44</f>
        <v>-13.131999999999998</v>
      </c>
      <c r="C39" s="49">
        <f t="shared" si="0"/>
        <v>-14.571450530403618</v>
      </c>
      <c r="D39" s="49">
        <f t="shared" si="1"/>
        <v>14.571450530403618</v>
      </c>
      <c r="E39" s="49">
        <f t="shared" si="2"/>
        <v>15.758399999999996</v>
      </c>
      <c r="F39" s="49">
        <f t="shared" si="3"/>
        <v>-15.758399999999996</v>
      </c>
      <c r="G39" s="50"/>
      <c r="L39" s="4"/>
    </row>
    <row r="40" spans="2:7" ht="12.75">
      <c r="B40" s="49">
        <f t="shared" si="4"/>
        <v>-12.863999999999997</v>
      </c>
      <c r="C40" s="49">
        <f t="shared" si="0"/>
        <v>-14.223037447746522</v>
      </c>
      <c r="D40" s="49">
        <f t="shared" si="1"/>
        <v>14.223037447746522</v>
      </c>
      <c r="E40" s="49">
        <f t="shared" si="2"/>
        <v>15.436799999999996</v>
      </c>
      <c r="F40" s="49">
        <f t="shared" si="3"/>
        <v>-15.436799999999996</v>
      </c>
      <c r="G40" s="50"/>
    </row>
    <row r="41" spans="2:11" ht="12.75">
      <c r="B41" s="49">
        <f t="shared" si="4"/>
        <v>-12.595999999999997</v>
      </c>
      <c r="C41" s="49">
        <f t="shared" si="0"/>
        <v>-13.873329486464302</v>
      </c>
      <c r="D41" s="49">
        <f t="shared" si="1"/>
        <v>13.873329486464302</v>
      </c>
      <c r="E41" s="49">
        <f t="shared" si="2"/>
        <v>15.115199999999994</v>
      </c>
      <c r="F41" s="49">
        <f t="shared" si="3"/>
        <v>-15.115199999999994</v>
      </c>
      <c r="G41" s="50"/>
      <c r="I41" s="61" t="s">
        <v>26</v>
      </c>
      <c r="J41" s="61"/>
      <c r="K41" s="61"/>
    </row>
    <row r="42" spans="2:11" ht="15.75">
      <c r="B42" s="49">
        <f t="shared" si="4"/>
        <v>-12.327999999999996</v>
      </c>
      <c r="C42" s="49">
        <f t="shared" si="0"/>
        <v>-13.522226183583822</v>
      </c>
      <c r="D42" s="49">
        <f t="shared" si="1"/>
        <v>13.522226183583822</v>
      </c>
      <c r="E42" s="49">
        <f t="shared" si="2"/>
        <v>14.793599999999994</v>
      </c>
      <c r="F42" s="49">
        <f t="shared" si="3"/>
        <v>-14.793599999999994</v>
      </c>
      <c r="G42" s="50"/>
      <c r="I42" s="45"/>
      <c r="J42" s="47" t="s">
        <v>27</v>
      </c>
      <c r="K42" s="45">
        <f>-intervallo/2</f>
        <v>-13.399999999999999</v>
      </c>
    </row>
    <row r="43" spans="2:11" ht="15.75">
      <c r="B43" s="49">
        <f t="shared" si="4"/>
        <v>-12.059999999999995</v>
      </c>
      <c r="C43" s="49">
        <f t="shared" si="0"/>
        <v>-13.169615939730356</v>
      </c>
      <c r="D43" s="49">
        <f t="shared" si="1"/>
        <v>13.169615939730356</v>
      </c>
      <c r="E43" s="49">
        <f t="shared" si="2"/>
        <v>14.471999999999994</v>
      </c>
      <c r="F43" s="49">
        <f t="shared" si="3"/>
        <v>-14.471999999999994</v>
      </c>
      <c r="G43" s="50"/>
      <c r="I43" s="45"/>
      <c r="J43" s="47" t="s">
        <v>28</v>
      </c>
      <c r="K43" s="45">
        <f>intervallo/2</f>
        <v>13.399999999999999</v>
      </c>
    </row>
    <row r="44" spans="2:11" ht="12.75">
      <c r="B44" s="49">
        <f t="shared" si="4"/>
        <v>-11.791999999999994</v>
      </c>
      <c r="C44" s="49">
        <f t="shared" si="0"/>
        <v>-12.815374366751827</v>
      </c>
      <c r="D44" s="49">
        <f t="shared" si="1"/>
        <v>12.815374366751827</v>
      </c>
      <c r="E44" s="49">
        <f t="shared" si="2"/>
        <v>14.150399999999992</v>
      </c>
      <c r="F44" s="49">
        <f t="shared" si="3"/>
        <v>-14.150399999999992</v>
      </c>
      <c r="G44" s="50"/>
      <c r="I44" s="45"/>
      <c r="J44" s="46" t="s">
        <v>11</v>
      </c>
      <c r="K44" s="45">
        <f>(K43-K42)/100</f>
        <v>0.26799999999999996</v>
      </c>
    </row>
    <row r="45" spans="2:7" ht="12.75">
      <c r="B45" s="49">
        <f t="shared" si="4"/>
        <v>-11.523999999999994</v>
      </c>
      <c r="C45" s="49">
        <f t="shared" si="0"/>
        <v>-12.459362320761034</v>
      </c>
      <c r="D45" s="49">
        <f t="shared" si="1"/>
        <v>12.459362320761034</v>
      </c>
      <c r="E45" s="49">
        <f t="shared" si="2"/>
        <v>13.828799999999992</v>
      </c>
      <c r="F45" s="49">
        <f t="shared" si="3"/>
        <v>-13.828799999999992</v>
      </c>
      <c r="G45" s="50"/>
    </row>
    <row r="46" spans="2:7" ht="12.75">
      <c r="B46" s="49">
        <f t="shared" si="4"/>
        <v>-11.255999999999993</v>
      </c>
      <c r="C46" s="49">
        <f t="shared" si="0"/>
        <v>-12.101423546013079</v>
      </c>
      <c r="D46" s="49">
        <f t="shared" si="1"/>
        <v>12.101423546013079</v>
      </c>
      <c r="E46" s="49">
        <f t="shared" si="2"/>
        <v>13.507199999999992</v>
      </c>
      <c r="F46" s="49">
        <f t="shared" si="3"/>
        <v>-13.507199999999992</v>
      </c>
      <c r="G46" s="50"/>
    </row>
    <row r="47" spans="2:11" ht="12.75">
      <c r="B47" s="49">
        <f t="shared" si="4"/>
        <v>-10.987999999999992</v>
      </c>
      <c r="C47" s="49">
        <f t="shared" si="0"/>
        <v>-11.741381833498123</v>
      </c>
      <c r="D47" s="49">
        <f t="shared" si="1"/>
        <v>11.741381833498123</v>
      </c>
      <c r="E47" s="49">
        <f t="shared" si="2"/>
        <v>13.18559999999999</v>
      </c>
      <c r="F47" s="49">
        <f t="shared" si="3"/>
        <v>-13.18559999999999</v>
      </c>
      <c r="G47" s="50"/>
      <c r="J47" s="60" t="s">
        <v>25</v>
      </c>
      <c r="K47" s="60"/>
    </row>
    <row r="48" spans="2:11" ht="12.75">
      <c r="B48" s="49">
        <f t="shared" si="4"/>
        <v>-10.719999999999992</v>
      </c>
      <c r="C48" s="49">
        <f t="shared" si="0"/>
        <v>-11.379037569144401</v>
      </c>
      <c r="D48" s="49">
        <f t="shared" si="1"/>
        <v>11.379037569144401</v>
      </c>
      <c r="E48" s="49">
        <f t="shared" si="2"/>
        <v>12.86399999999999</v>
      </c>
      <c r="F48" s="49">
        <f t="shared" si="3"/>
        <v>-12.86399999999999</v>
      </c>
      <c r="G48" s="50"/>
      <c r="J48" s="58" t="s">
        <v>1</v>
      </c>
      <c r="K48" s="59"/>
    </row>
    <row r="49" spans="2:11" ht="12.75">
      <c r="B49" s="49">
        <f t="shared" si="4"/>
        <v>-10.451999999999991</v>
      </c>
      <c r="C49" s="49">
        <f t="shared" si="0"/>
        <v>-11.014163507048538</v>
      </c>
      <c r="D49" s="49">
        <f t="shared" si="1"/>
        <v>11.014163507048538</v>
      </c>
      <c r="E49" s="49">
        <f t="shared" si="2"/>
        <v>12.542399999999988</v>
      </c>
      <c r="F49" s="49">
        <f t="shared" si="3"/>
        <v>-12.542399999999988</v>
      </c>
      <c r="G49" s="50"/>
      <c r="J49" s="58" t="s">
        <v>2</v>
      </c>
      <c r="K49" s="59"/>
    </row>
    <row r="50" spans="2:7" ht="12.75">
      <c r="B50" s="49">
        <f t="shared" si="4"/>
        <v>-10.18399999999999</v>
      </c>
      <c r="C50" s="49">
        <f t="shared" si="0"/>
        <v>-10.646499548677946</v>
      </c>
      <c r="D50" s="49">
        <f t="shared" si="1"/>
        <v>10.646499548677946</v>
      </c>
      <c r="E50" s="49">
        <f t="shared" si="2"/>
        <v>12.220799999999988</v>
      </c>
      <c r="F50" s="49">
        <f t="shared" si="3"/>
        <v>-12.220799999999988</v>
      </c>
      <c r="G50" s="50"/>
    </row>
    <row r="51" spans="2:7" ht="12.75">
      <c r="B51" s="49">
        <f t="shared" si="4"/>
        <v>-9.91599999999999</v>
      </c>
      <c r="C51" s="49">
        <f t="shared" si="0"/>
        <v>-10.275746232756028</v>
      </c>
      <c r="D51" s="49">
        <f t="shared" si="1"/>
        <v>10.275746232756028</v>
      </c>
      <c r="E51" s="49">
        <f t="shared" si="2"/>
        <v>11.899199999999988</v>
      </c>
      <c r="F51" s="49">
        <f t="shared" si="3"/>
        <v>-11.899199999999988</v>
      </c>
      <c r="G51" s="50"/>
    </row>
    <row r="52" spans="2:7" ht="12.75">
      <c r="B52" s="49">
        <f t="shared" si="4"/>
        <v>-9.647999999999989</v>
      </c>
      <c r="C52" s="49">
        <f t="shared" si="0"/>
        <v>-9.901556532182186</v>
      </c>
      <c r="D52" s="49">
        <f t="shared" si="1"/>
        <v>9.901556532182186</v>
      </c>
      <c r="E52" s="49">
        <f t="shared" si="2"/>
        <v>11.577599999999986</v>
      </c>
      <c r="F52" s="49">
        <f t="shared" si="3"/>
        <v>-11.577599999999986</v>
      </c>
      <c r="G52" s="50"/>
    </row>
    <row r="53" spans="2:7" ht="12.75">
      <c r="B53" s="49">
        <f t="shared" si="4"/>
        <v>-9.379999999999988</v>
      </c>
      <c r="C53" s="49">
        <f t="shared" si="0"/>
        <v>-9.523525397666543</v>
      </c>
      <c r="D53" s="49">
        <f t="shared" si="1"/>
        <v>9.523525397666543</v>
      </c>
      <c r="E53" s="49">
        <f t="shared" si="2"/>
        <v>11.255999999999986</v>
      </c>
      <c r="F53" s="49">
        <f t="shared" si="3"/>
        <v>-11.255999999999986</v>
      </c>
      <c r="G53" s="50"/>
    </row>
    <row r="54" spans="2:7" ht="12.75">
      <c r="B54" s="49">
        <f t="shared" si="4"/>
        <v>-9.111999999999988</v>
      </c>
      <c r="C54" s="49">
        <f t="shared" si="0"/>
        <v>-9.141176256915719</v>
      </c>
      <c r="D54" s="49">
        <f t="shared" si="1"/>
        <v>9.141176256915719</v>
      </c>
      <c r="E54" s="49">
        <f t="shared" si="2"/>
        <v>10.934399999999984</v>
      </c>
      <c r="F54" s="49">
        <f t="shared" si="3"/>
        <v>-10.934399999999984</v>
      </c>
      <c r="G54" s="50"/>
    </row>
    <row r="55" spans="2:7" ht="12.75">
      <c r="B55" s="49">
        <f t="shared" si="4"/>
        <v>-8.843999999999987</v>
      </c>
      <c r="C55" s="49">
        <f t="shared" si="0"/>
        <v>-8.753943330865221</v>
      </c>
      <c r="D55" s="49">
        <f t="shared" si="1"/>
        <v>8.753943330865221</v>
      </c>
      <c r="E55" s="49">
        <f t="shared" si="2"/>
        <v>10.612799999999984</v>
      </c>
      <c r="F55" s="49">
        <f t="shared" si="3"/>
        <v>-10.612799999999984</v>
      </c>
      <c r="G55" s="50"/>
    </row>
    <row r="56" spans="2:7" ht="12.75">
      <c r="B56" s="49">
        <f t="shared" si="4"/>
        <v>-8.575999999999986</v>
      </c>
      <c r="C56" s="49">
        <f t="shared" si="0"/>
        <v>-8.361148093413947</v>
      </c>
      <c r="D56" s="49">
        <f t="shared" si="1"/>
        <v>8.361148093413947</v>
      </c>
      <c r="E56" s="49">
        <f t="shared" si="2"/>
        <v>10.291199999999984</v>
      </c>
      <c r="F56" s="49">
        <f t="shared" si="3"/>
        <v>-10.291199999999984</v>
      </c>
      <c r="G56" s="50"/>
    </row>
    <row r="57" spans="2:7" ht="12.75">
      <c r="B57" s="49">
        <f t="shared" si="4"/>
        <v>-8.307999999999986</v>
      </c>
      <c r="C57" s="49">
        <f t="shared" si="0"/>
        <v>-7.9619673548689995</v>
      </c>
      <c r="D57" s="49">
        <f t="shared" si="1"/>
        <v>7.9619673548689995</v>
      </c>
      <c r="E57" s="49">
        <f t="shared" si="2"/>
        <v>9.969599999999982</v>
      </c>
      <c r="F57" s="49">
        <f t="shared" si="3"/>
        <v>-9.969599999999982</v>
      </c>
      <c r="G57" s="50"/>
    </row>
    <row r="58" spans="2:7" ht="12.75">
      <c r="B58" s="49">
        <f t="shared" si="4"/>
        <v>-8.039999999999985</v>
      </c>
      <c r="C58" s="49">
        <f t="shared" si="0"/>
        <v>-7.55538907006116</v>
      </c>
      <c r="D58" s="49">
        <f t="shared" si="1"/>
        <v>7.55538907006116</v>
      </c>
      <c r="E58" s="49">
        <f t="shared" si="2"/>
        <v>9.647999999999982</v>
      </c>
      <c r="F58" s="49">
        <f t="shared" si="3"/>
        <v>-9.647999999999982</v>
      </c>
      <c r="G58" s="50"/>
    </row>
    <row r="59" spans="2:7" ht="12.75">
      <c r="B59" s="49">
        <f t="shared" si="4"/>
        <v>-7.771999999999985</v>
      </c>
      <c r="C59" s="49">
        <f t="shared" si="0"/>
        <v>-7.140149645490609</v>
      </c>
      <c r="D59" s="49">
        <f t="shared" si="1"/>
        <v>7.140149645490609</v>
      </c>
      <c r="E59" s="49">
        <f t="shared" si="2"/>
        <v>9.326399999999982</v>
      </c>
      <c r="F59" s="49">
        <f t="shared" si="3"/>
        <v>-9.326399999999982</v>
      </c>
      <c r="G59" s="50"/>
    </row>
    <row r="60" spans="2:7" ht="12.75">
      <c r="B60" s="49">
        <f t="shared" si="4"/>
        <v>-7.503999999999985</v>
      </c>
      <c r="C60" s="49">
        <f t="shared" si="0"/>
        <v>-6.71464243575186</v>
      </c>
      <c r="D60" s="49">
        <f t="shared" si="1"/>
        <v>6.71464243575186</v>
      </c>
      <c r="E60" s="49">
        <f t="shared" si="2"/>
        <v>9.004799999999982</v>
      </c>
      <c r="F60" s="49">
        <f t="shared" si="3"/>
        <v>-9.004799999999982</v>
      </c>
      <c r="G60" s="50"/>
    </row>
    <row r="61" spans="2:7" ht="12.75">
      <c r="B61" s="49">
        <f t="shared" si="4"/>
        <v>-7.2359999999999856</v>
      </c>
      <c r="C61" s="49">
        <f t="shared" si="0"/>
        <v>-6.276779607410132</v>
      </c>
      <c r="D61" s="49">
        <f t="shared" si="1"/>
        <v>6.276779607410132</v>
      </c>
      <c r="E61" s="49">
        <f t="shared" si="2"/>
        <v>8.683199999999982</v>
      </c>
      <c r="F61" s="49">
        <f t="shared" si="3"/>
        <v>-8.683199999999982</v>
      </c>
      <c r="G61" s="50"/>
    </row>
    <row r="62" spans="2:7" ht="12.75">
      <c r="B62" s="49">
        <f t="shared" si="4"/>
        <v>-6.967999999999986</v>
      </c>
      <c r="C62" s="49">
        <f t="shared" si="0"/>
        <v>-5.8237749407063895</v>
      </c>
      <c r="D62" s="49">
        <f t="shared" si="1"/>
        <v>5.8237749407063895</v>
      </c>
      <c r="E62" s="49">
        <f t="shared" si="2"/>
        <v>8.361599999999983</v>
      </c>
      <c r="F62" s="49">
        <f t="shared" si="3"/>
        <v>-8.361599999999983</v>
      </c>
      <c r="G62" s="50"/>
    </row>
    <row r="63" spans="2:7" ht="12.75">
      <c r="B63" s="49">
        <f t="shared" si="4"/>
        <v>-6.699999999999986</v>
      </c>
      <c r="C63" s="49">
        <f t="shared" si="0"/>
        <v>-5.351784749034636</v>
      </c>
      <c r="D63" s="49">
        <f t="shared" si="1"/>
        <v>5.351784749034636</v>
      </c>
      <c r="E63" s="49">
        <f t="shared" si="2"/>
        <v>8.039999999999983</v>
      </c>
      <c r="F63" s="49">
        <f t="shared" si="3"/>
        <v>-8.039999999999983</v>
      </c>
      <c r="G63" s="50"/>
    </row>
    <row r="64" spans="2:7" ht="12.75">
      <c r="B64" s="49">
        <f t="shared" si="4"/>
        <v>-6.431999999999986</v>
      </c>
      <c r="C64" s="49">
        <f t="shared" si="0"/>
        <v>-4.855275333078418</v>
      </c>
      <c r="D64" s="49">
        <f t="shared" si="1"/>
        <v>4.855275333078418</v>
      </c>
      <c r="E64" s="49">
        <f t="shared" si="2"/>
        <v>7.718399999999983</v>
      </c>
      <c r="F64" s="49">
        <f t="shared" si="3"/>
        <v>-7.718399999999983</v>
      </c>
      <c r="G64" s="50"/>
    </row>
    <row r="65" spans="2:7" ht="12.75">
      <c r="B65" s="49">
        <f t="shared" si="4"/>
        <v>-6.163999999999986</v>
      </c>
      <c r="C65" s="49">
        <f t="shared" si="0"/>
        <v>-4.325812090232279</v>
      </c>
      <c r="D65" s="49">
        <f t="shared" si="1"/>
        <v>4.325812090232279</v>
      </c>
      <c r="E65" s="49">
        <f t="shared" si="2"/>
        <v>7.396799999999983</v>
      </c>
      <c r="F65" s="49">
        <f t="shared" si="3"/>
        <v>-7.396799999999983</v>
      </c>
      <c r="G65" s="50"/>
    </row>
    <row r="66" spans="2:7" ht="12.75">
      <c r="B66" s="49">
        <f t="shared" si="4"/>
        <v>-5.895999999999987</v>
      </c>
      <c r="C66" s="49">
        <f t="shared" si="0"/>
        <v>-3.7494606332110996</v>
      </c>
      <c r="D66" s="49">
        <f t="shared" si="1"/>
        <v>3.7494606332110996</v>
      </c>
      <c r="E66" s="49">
        <f t="shared" si="2"/>
        <v>7.075199999999984</v>
      </c>
      <c r="F66" s="49">
        <f t="shared" si="3"/>
        <v>-7.075199999999984</v>
      </c>
      <c r="G66" s="50"/>
    </row>
    <row r="67" spans="2:7" ht="12.75">
      <c r="B67" s="49">
        <f t="shared" si="4"/>
        <v>-5.627999999999987</v>
      </c>
      <c r="C67" s="49">
        <f t="shared" si="0"/>
        <v>-3.10017950448031</v>
      </c>
      <c r="D67" s="49">
        <f t="shared" si="1"/>
        <v>3.10017950448031</v>
      </c>
      <c r="E67" s="49">
        <f t="shared" si="2"/>
        <v>6.753599999999984</v>
      </c>
      <c r="F67" s="49">
        <f t="shared" si="3"/>
        <v>-6.753599999999984</v>
      </c>
      <c r="G67" s="50"/>
    </row>
    <row r="68" spans="2:7" ht="12.75">
      <c r="B68" s="49">
        <f t="shared" si="4"/>
        <v>-5.359999999999987</v>
      </c>
      <c r="C68" s="49">
        <f t="shared" si="0"/>
        <v>-2.3174606792780326</v>
      </c>
      <c r="D68" s="49">
        <f t="shared" si="1"/>
        <v>2.3174606792780326</v>
      </c>
      <c r="E68" s="49">
        <f t="shared" si="2"/>
        <v>6.431999999999984</v>
      </c>
      <c r="F68" s="49">
        <f t="shared" si="3"/>
        <v>-6.431999999999984</v>
      </c>
      <c r="G68" s="50"/>
    </row>
    <row r="69" spans="2:7" ht="12.75">
      <c r="B69" s="49">
        <f t="shared" si="4"/>
        <v>-5.091999999999987</v>
      </c>
      <c r="C69" s="49">
        <f t="shared" si="0"/>
        <v>-1.1562820417181137</v>
      </c>
      <c r="D69" s="49">
        <f t="shared" si="1"/>
        <v>1.1562820417181137</v>
      </c>
      <c r="E69" s="49">
        <f t="shared" si="2"/>
        <v>6.110399999999984</v>
      </c>
      <c r="F69" s="49">
        <f t="shared" si="3"/>
        <v>-6.110399999999984</v>
      </c>
      <c r="G69" s="50"/>
    </row>
    <row r="70" spans="2:7" ht="12.75">
      <c r="B70" s="49">
        <f t="shared" si="4"/>
        <v>-4.823999999999987</v>
      </c>
      <c r="C70" s="49">
        <f aca="true" t="shared" si="5" ref="C70:C101">IF(tipo=1,IF((x^2/a^2-1)&gt;=0,-SQRT((x^2/a^2-1)*b^2),""),-SQRT((x^2/b^2+1)*a^2))</f>
      </c>
      <c r="D70" s="49">
        <f aca="true" t="shared" si="6" ref="D70:D101">IF(tipo=1,IF((x^2/a^2-1)&gt;=0,SQRT((x^2/a^2-1)*b^2),""),SQRT((x^2/b^2+1)*a^2))</f>
      </c>
      <c r="E70" s="49">
        <f aca="true" t="shared" si="7" ref="E70:E101">$C$30*x</f>
        <v>5.788799999999985</v>
      </c>
      <c r="F70" s="49">
        <f aca="true" t="shared" si="8" ref="F70:F101">$C$31*x</f>
        <v>-5.788799999999985</v>
      </c>
      <c r="G70" s="50"/>
    </row>
    <row r="71" spans="2:7" ht="12.75">
      <c r="B71" s="49">
        <f aca="true" t="shared" si="9" ref="B71:B102">B70+$K$44</f>
        <v>-4.555999999999988</v>
      </c>
      <c r="C71" s="49">
        <f t="shared" si="5"/>
      </c>
      <c r="D71" s="49">
        <f t="shared" si="6"/>
      </c>
      <c r="E71" s="49">
        <f t="shared" si="7"/>
        <v>5.467199999999985</v>
      </c>
      <c r="F71" s="49">
        <f t="shared" si="8"/>
        <v>-5.467199999999985</v>
      </c>
      <c r="G71" s="50"/>
    </row>
    <row r="72" spans="2:7" ht="12.75">
      <c r="B72" s="49">
        <f t="shared" si="9"/>
        <v>-4.287999999999988</v>
      </c>
      <c r="C72" s="49">
        <f t="shared" si="5"/>
      </c>
      <c r="D72" s="49">
        <f t="shared" si="6"/>
      </c>
      <c r="E72" s="49">
        <f t="shared" si="7"/>
        <v>5.145599999999985</v>
      </c>
      <c r="F72" s="49">
        <f t="shared" si="8"/>
        <v>-5.145599999999985</v>
      </c>
      <c r="G72" s="50"/>
    </row>
    <row r="73" spans="2:7" ht="12.75">
      <c r="B73" s="49">
        <f t="shared" si="9"/>
        <v>-4.019999999999988</v>
      </c>
      <c r="C73" s="49">
        <f t="shared" si="5"/>
      </c>
      <c r="D73" s="49">
        <f t="shared" si="6"/>
      </c>
      <c r="E73" s="49">
        <f t="shared" si="7"/>
        <v>4.823999999999986</v>
      </c>
      <c r="F73" s="49">
        <f t="shared" si="8"/>
        <v>-4.823999999999986</v>
      </c>
      <c r="G73" s="50"/>
    </row>
    <row r="74" spans="2:7" ht="12.75">
      <c r="B74" s="49">
        <f t="shared" si="9"/>
        <v>-3.7519999999999882</v>
      </c>
      <c r="C74" s="49">
        <f t="shared" si="5"/>
      </c>
      <c r="D74" s="49">
        <f t="shared" si="6"/>
      </c>
      <c r="E74" s="49">
        <f t="shared" si="7"/>
        <v>4.5023999999999855</v>
      </c>
      <c r="F74" s="49">
        <f t="shared" si="8"/>
        <v>-4.5023999999999855</v>
      </c>
      <c r="G74" s="50"/>
    </row>
    <row r="75" spans="2:7" ht="12.75">
      <c r="B75" s="49">
        <f t="shared" si="9"/>
        <v>-3.4839999999999884</v>
      </c>
      <c r="C75" s="49">
        <f t="shared" si="5"/>
      </c>
      <c r="D75" s="49">
        <f t="shared" si="6"/>
      </c>
      <c r="E75" s="49">
        <f t="shared" si="7"/>
        <v>4.180799999999986</v>
      </c>
      <c r="F75" s="49">
        <f t="shared" si="8"/>
        <v>-4.180799999999986</v>
      </c>
      <c r="G75" s="50"/>
    </row>
    <row r="76" spans="2:7" ht="12.75">
      <c r="B76" s="49">
        <f t="shared" si="9"/>
        <v>-3.2159999999999886</v>
      </c>
      <c r="C76" s="49">
        <f t="shared" si="5"/>
      </c>
      <c r="D76" s="49">
        <f t="shared" si="6"/>
      </c>
      <c r="E76" s="49">
        <f t="shared" si="7"/>
        <v>3.859199999999986</v>
      </c>
      <c r="F76" s="49">
        <f t="shared" si="8"/>
        <v>-3.859199999999986</v>
      </c>
      <c r="G76" s="50"/>
    </row>
    <row r="77" spans="2:7" ht="12.75">
      <c r="B77" s="49">
        <f t="shared" si="9"/>
        <v>-2.947999999999989</v>
      </c>
      <c r="C77" s="49">
        <f t="shared" si="5"/>
      </c>
      <c r="D77" s="49">
        <f t="shared" si="6"/>
      </c>
      <c r="E77" s="49">
        <f t="shared" si="7"/>
        <v>3.5375999999999865</v>
      </c>
      <c r="F77" s="49">
        <f t="shared" si="8"/>
        <v>-3.5375999999999865</v>
      </c>
      <c r="G77" s="50"/>
    </row>
    <row r="78" spans="2:7" ht="12.75">
      <c r="B78" s="49">
        <f t="shared" si="9"/>
        <v>-2.679999999999989</v>
      </c>
      <c r="C78" s="49">
        <f t="shared" si="5"/>
      </c>
      <c r="D78" s="49">
        <f t="shared" si="6"/>
      </c>
      <c r="E78" s="49">
        <f t="shared" si="7"/>
        <v>3.215999999999987</v>
      </c>
      <c r="F78" s="49">
        <f t="shared" si="8"/>
        <v>-3.215999999999987</v>
      </c>
      <c r="G78" s="50"/>
    </row>
    <row r="79" spans="2:7" ht="12.75">
      <c r="B79" s="49">
        <f t="shared" si="9"/>
        <v>-2.4119999999999893</v>
      </c>
      <c r="C79" s="49">
        <f t="shared" si="5"/>
      </c>
      <c r="D79" s="49">
        <f t="shared" si="6"/>
      </c>
      <c r="E79" s="49">
        <f t="shared" si="7"/>
        <v>2.894399999999987</v>
      </c>
      <c r="F79" s="49">
        <f t="shared" si="8"/>
        <v>-2.894399999999987</v>
      </c>
      <c r="G79" s="50"/>
    </row>
    <row r="80" spans="2:7" ht="12.75">
      <c r="B80" s="49">
        <f t="shared" si="9"/>
        <v>-2.1439999999999895</v>
      </c>
      <c r="C80" s="49">
        <f t="shared" si="5"/>
      </c>
      <c r="D80" s="49">
        <f t="shared" si="6"/>
      </c>
      <c r="E80" s="49">
        <f t="shared" si="7"/>
        <v>2.572799999999987</v>
      </c>
      <c r="F80" s="49">
        <f t="shared" si="8"/>
        <v>-2.572799999999987</v>
      </c>
      <c r="G80" s="50"/>
    </row>
    <row r="81" spans="2:7" ht="12.75">
      <c r="B81" s="49">
        <f t="shared" si="9"/>
        <v>-1.8759999999999895</v>
      </c>
      <c r="C81" s="49">
        <f t="shared" si="5"/>
      </c>
      <c r="D81" s="49">
        <f t="shared" si="6"/>
      </c>
      <c r="E81" s="49">
        <f t="shared" si="7"/>
        <v>2.2511999999999874</v>
      </c>
      <c r="F81" s="49">
        <f t="shared" si="8"/>
        <v>-2.2511999999999874</v>
      </c>
      <c r="G81" s="50"/>
    </row>
    <row r="82" spans="2:7" ht="12.75">
      <c r="B82" s="49">
        <f t="shared" si="9"/>
        <v>-1.6079999999999894</v>
      </c>
      <c r="C82" s="49">
        <f t="shared" si="5"/>
      </c>
      <c r="D82" s="49">
        <f t="shared" si="6"/>
      </c>
      <c r="E82" s="49">
        <f t="shared" si="7"/>
        <v>1.9295999999999873</v>
      </c>
      <c r="F82" s="49">
        <f t="shared" si="8"/>
        <v>-1.9295999999999873</v>
      </c>
      <c r="G82" s="50"/>
    </row>
    <row r="83" spans="2:7" ht="12.75">
      <c r="B83" s="49">
        <f t="shared" si="9"/>
        <v>-1.3399999999999894</v>
      </c>
      <c r="C83" s="49">
        <f t="shared" si="5"/>
      </c>
      <c r="D83" s="49">
        <f t="shared" si="6"/>
      </c>
      <c r="E83" s="49">
        <f t="shared" si="7"/>
        <v>1.6079999999999872</v>
      </c>
      <c r="F83" s="49">
        <f t="shared" si="8"/>
        <v>-1.6079999999999872</v>
      </c>
      <c r="G83" s="50"/>
    </row>
    <row r="84" spans="2:7" ht="12.75">
      <c r="B84" s="49">
        <f t="shared" si="9"/>
        <v>-1.0719999999999894</v>
      </c>
      <c r="C84" s="49">
        <f t="shared" si="5"/>
      </c>
      <c r="D84" s="49">
        <f t="shared" si="6"/>
      </c>
      <c r="E84" s="49">
        <f t="shared" si="7"/>
        <v>1.2863999999999873</v>
      </c>
      <c r="F84" s="49">
        <f t="shared" si="8"/>
        <v>-1.2863999999999873</v>
      </c>
      <c r="G84" s="50"/>
    </row>
    <row r="85" spans="2:7" ht="12.75">
      <c r="B85" s="49">
        <f t="shared" si="9"/>
        <v>-0.8039999999999894</v>
      </c>
      <c r="C85" s="49">
        <f t="shared" si="5"/>
      </c>
      <c r="D85" s="49">
        <f t="shared" si="6"/>
      </c>
      <c r="E85" s="49">
        <f t="shared" si="7"/>
        <v>0.9647999999999872</v>
      </c>
      <c r="F85" s="49">
        <f t="shared" si="8"/>
        <v>-0.9647999999999872</v>
      </c>
      <c r="G85" s="50"/>
    </row>
    <row r="86" spans="2:7" ht="12.75">
      <c r="B86" s="49">
        <f t="shared" si="9"/>
        <v>-0.5359999999999894</v>
      </c>
      <c r="C86" s="49">
        <f t="shared" si="5"/>
      </c>
      <c r="D86" s="49">
        <f t="shared" si="6"/>
      </c>
      <c r="E86" s="49">
        <f t="shared" si="7"/>
        <v>0.6431999999999872</v>
      </c>
      <c r="F86" s="49">
        <f t="shared" si="8"/>
        <v>-0.6431999999999872</v>
      </c>
      <c r="G86" s="50"/>
    </row>
    <row r="87" spans="2:7" ht="12.75">
      <c r="B87" s="49">
        <f t="shared" si="9"/>
        <v>-0.2679999999999894</v>
      </c>
      <c r="C87" s="49">
        <f t="shared" si="5"/>
      </c>
      <c r="D87" s="49">
        <f t="shared" si="6"/>
      </c>
      <c r="E87" s="49">
        <f t="shared" si="7"/>
        <v>0.3215999999999873</v>
      </c>
      <c r="F87" s="49">
        <f t="shared" si="8"/>
        <v>-0.3215999999999873</v>
      </c>
      <c r="G87" s="50"/>
    </row>
    <row r="88" spans="2:7" ht="12.75">
      <c r="B88" s="49">
        <f t="shared" si="9"/>
        <v>1.0547118733938987E-14</v>
      </c>
      <c r="C88" s="49">
        <f t="shared" si="5"/>
      </c>
      <c r="D88" s="49">
        <f t="shared" si="6"/>
      </c>
      <c r="E88" s="49">
        <f t="shared" si="7"/>
        <v>-1.2656542480726785E-14</v>
      </c>
      <c r="F88" s="49">
        <f t="shared" si="8"/>
        <v>1.2656542480726785E-14</v>
      </c>
      <c r="G88" s="50"/>
    </row>
    <row r="89" spans="2:7" ht="12.75">
      <c r="B89" s="49">
        <f t="shared" si="9"/>
        <v>0.2680000000000105</v>
      </c>
      <c r="C89" s="49">
        <f t="shared" si="5"/>
      </c>
      <c r="D89" s="49">
        <f t="shared" si="6"/>
      </c>
      <c r="E89" s="49">
        <f t="shared" si="7"/>
        <v>-0.3216000000000126</v>
      </c>
      <c r="F89" s="49">
        <f t="shared" si="8"/>
        <v>0.3216000000000126</v>
      </c>
      <c r="G89" s="50"/>
    </row>
    <row r="90" spans="2:7" ht="12.75">
      <c r="B90" s="49">
        <f t="shared" si="9"/>
        <v>0.5360000000000105</v>
      </c>
      <c r="C90" s="49">
        <f t="shared" si="5"/>
      </c>
      <c r="D90" s="49">
        <f t="shared" si="6"/>
      </c>
      <c r="E90" s="49">
        <f t="shared" si="7"/>
        <v>-0.6432000000000125</v>
      </c>
      <c r="F90" s="49">
        <f t="shared" si="8"/>
        <v>0.6432000000000125</v>
      </c>
      <c r="G90" s="50"/>
    </row>
    <row r="91" spans="2:7" ht="12.75">
      <c r="B91" s="49">
        <f t="shared" si="9"/>
        <v>0.8040000000000105</v>
      </c>
      <c r="C91" s="49">
        <f t="shared" si="5"/>
      </c>
      <c r="D91" s="49">
        <f t="shared" si="6"/>
      </c>
      <c r="E91" s="49">
        <f t="shared" si="7"/>
        <v>-0.9648000000000125</v>
      </c>
      <c r="F91" s="49">
        <f t="shared" si="8"/>
        <v>0.9648000000000125</v>
      </c>
      <c r="G91" s="50"/>
    </row>
    <row r="92" spans="2:7" ht="12.75">
      <c r="B92" s="49">
        <f t="shared" si="9"/>
        <v>1.0720000000000105</v>
      </c>
      <c r="C92" s="49">
        <f t="shared" si="5"/>
      </c>
      <c r="D92" s="49">
        <f t="shared" si="6"/>
      </c>
      <c r="E92" s="49">
        <f t="shared" si="7"/>
        <v>-1.2864000000000126</v>
      </c>
      <c r="F92" s="49">
        <f t="shared" si="8"/>
        <v>1.2864000000000126</v>
      </c>
      <c r="G92" s="50"/>
    </row>
    <row r="93" spans="2:7" ht="12.75">
      <c r="B93" s="49">
        <f t="shared" si="9"/>
        <v>1.3400000000000105</v>
      </c>
      <c r="C93" s="49">
        <f t="shared" si="5"/>
      </c>
      <c r="D93" s="49">
        <f t="shared" si="6"/>
      </c>
      <c r="E93" s="49">
        <f t="shared" si="7"/>
        <v>-1.6080000000000125</v>
      </c>
      <c r="F93" s="49">
        <f t="shared" si="8"/>
        <v>1.6080000000000125</v>
      </c>
      <c r="G93" s="50"/>
    </row>
    <row r="94" spans="2:7" ht="12.75">
      <c r="B94" s="49">
        <f t="shared" si="9"/>
        <v>1.6080000000000105</v>
      </c>
      <c r="C94" s="49">
        <f t="shared" si="5"/>
      </c>
      <c r="D94" s="49">
        <f t="shared" si="6"/>
      </c>
      <c r="E94" s="49">
        <f t="shared" si="7"/>
        <v>-1.9296000000000126</v>
      </c>
      <c r="F94" s="49">
        <f t="shared" si="8"/>
        <v>1.9296000000000126</v>
      </c>
      <c r="G94" s="50"/>
    </row>
    <row r="95" spans="2:7" ht="12.75">
      <c r="B95" s="49">
        <f t="shared" si="9"/>
        <v>1.8760000000000105</v>
      </c>
      <c r="C95" s="49">
        <f t="shared" si="5"/>
      </c>
      <c r="D95" s="49">
        <f t="shared" si="6"/>
      </c>
      <c r="E95" s="49">
        <f t="shared" si="7"/>
        <v>-2.2512000000000127</v>
      </c>
      <c r="F95" s="49">
        <f t="shared" si="8"/>
        <v>2.2512000000000127</v>
      </c>
      <c r="G95" s="50"/>
    </row>
    <row r="96" spans="2:7" ht="12.75">
      <c r="B96" s="49">
        <f t="shared" si="9"/>
        <v>2.1440000000000103</v>
      </c>
      <c r="C96" s="49">
        <f t="shared" si="5"/>
      </c>
      <c r="D96" s="49">
        <f t="shared" si="6"/>
      </c>
      <c r="E96" s="49">
        <f t="shared" si="7"/>
        <v>-2.5728000000000124</v>
      </c>
      <c r="F96" s="49">
        <f t="shared" si="8"/>
        <v>2.5728000000000124</v>
      </c>
      <c r="G96" s="50"/>
    </row>
    <row r="97" spans="2:7" ht="12.75">
      <c r="B97" s="49">
        <f t="shared" si="9"/>
        <v>2.41200000000001</v>
      </c>
      <c r="C97" s="49">
        <f t="shared" si="5"/>
      </c>
      <c r="D97" s="49">
        <f t="shared" si="6"/>
      </c>
      <c r="E97" s="49">
        <f t="shared" si="7"/>
        <v>-2.894400000000012</v>
      </c>
      <c r="F97" s="49">
        <f t="shared" si="8"/>
        <v>2.894400000000012</v>
      </c>
      <c r="G97" s="50"/>
    </row>
    <row r="98" spans="2:7" ht="12.75">
      <c r="B98" s="49">
        <f t="shared" si="9"/>
        <v>2.68000000000001</v>
      </c>
      <c r="C98" s="49">
        <f t="shared" si="5"/>
      </c>
      <c r="D98" s="49">
        <f t="shared" si="6"/>
      </c>
      <c r="E98" s="49">
        <f t="shared" si="7"/>
        <v>-3.2160000000000117</v>
      </c>
      <c r="F98" s="49">
        <f t="shared" si="8"/>
        <v>3.2160000000000117</v>
      </c>
      <c r="G98" s="50"/>
    </row>
    <row r="99" spans="2:7" ht="12.75">
      <c r="B99" s="49">
        <f t="shared" si="9"/>
        <v>2.9480000000000097</v>
      </c>
      <c r="C99" s="49">
        <f t="shared" si="5"/>
      </c>
      <c r="D99" s="49">
        <f t="shared" si="6"/>
      </c>
      <c r="E99" s="49">
        <f t="shared" si="7"/>
        <v>-3.5376000000000114</v>
      </c>
      <c r="F99" s="49">
        <f t="shared" si="8"/>
        <v>3.5376000000000114</v>
      </c>
      <c r="G99" s="50"/>
    </row>
    <row r="100" spans="2:7" ht="12.75">
      <c r="B100" s="49">
        <f t="shared" si="9"/>
        <v>3.2160000000000095</v>
      </c>
      <c r="C100" s="49">
        <f t="shared" si="5"/>
      </c>
      <c r="D100" s="49">
        <f t="shared" si="6"/>
      </c>
      <c r="E100" s="49">
        <f t="shared" si="7"/>
        <v>-3.859200000000011</v>
      </c>
      <c r="F100" s="49">
        <f t="shared" si="8"/>
        <v>3.859200000000011</v>
      </c>
      <c r="G100" s="50"/>
    </row>
    <row r="101" spans="2:7" ht="12.75">
      <c r="B101" s="49">
        <f t="shared" si="9"/>
        <v>3.4840000000000093</v>
      </c>
      <c r="C101" s="49">
        <f t="shared" si="5"/>
      </c>
      <c r="D101" s="49">
        <f t="shared" si="6"/>
      </c>
      <c r="E101" s="49">
        <f t="shared" si="7"/>
        <v>-4.180800000000011</v>
      </c>
      <c r="F101" s="49">
        <f t="shared" si="8"/>
        <v>4.180800000000011</v>
      </c>
      <c r="G101" s="50"/>
    </row>
    <row r="102" spans="2:7" ht="12.75">
      <c r="B102" s="49">
        <f t="shared" si="9"/>
        <v>3.752000000000009</v>
      </c>
      <c r="C102" s="49">
        <f aca="true" t="shared" si="10" ref="C102:C138">IF(tipo=1,IF((x^2/a^2-1)&gt;=0,-SQRT((x^2/a^2-1)*b^2),""),-SQRT((x^2/b^2+1)*a^2))</f>
      </c>
      <c r="D102" s="49">
        <f aca="true" t="shared" si="11" ref="D102:D138">IF(tipo=1,IF((x^2/a^2-1)&gt;=0,SQRT((x^2/a^2-1)*b^2),""),SQRT((x^2/b^2+1)*a^2))</f>
      </c>
      <c r="E102" s="49">
        <f aca="true" t="shared" si="12" ref="E102:E138">$C$30*x</f>
        <v>-4.50240000000001</v>
      </c>
      <c r="F102" s="49">
        <f aca="true" t="shared" si="13" ref="F102:F138">$C$31*x</f>
        <v>4.50240000000001</v>
      </c>
      <c r="G102" s="50"/>
    </row>
    <row r="103" spans="2:7" ht="12.75">
      <c r="B103" s="49">
        <f aca="true" t="shared" si="14" ref="B103:B138">B102+$K$44</f>
        <v>4.020000000000009</v>
      </c>
      <c r="C103" s="49">
        <f t="shared" si="10"/>
      </c>
      <c r="D103" s="49">
        <f t="shared" si="11"/>
      </c>
      <c r="E103" s="49">
        <f t="shared" si="12"/>
        <v>-4.824000000000011</v>
      </c>
      <c r="F103" s="49">
        <f t="shared" si="13"/>
        <v>4.824000000000011</v>
      </c>
      <c r="G103" s="50"/>
    </row>
    <row r="104" spans="2:7" ht="12.75">
      <c r="B104" s="49">
        <f t="shared" si="14"/>
        <v>4.288000000000009</v>
      </c>
      <c r="C104" s="49">
        <f t="shared" si="10"/>
      </c>
      <c r="D104" s="49">
        <f t="shared" si="11"/>
      </c>
      <c r="E104" s="49">
        <f t="shared" si="12"/>
        <v>-5.145600000000011</v>
      </c>
      <c r="F104" s="49">
        <f t="shared" si="13"/>
        <v>5.145600000000011</v>
      </c>
      <c r="G104" s="50"/>
    </row>
    <row r="105" spans="2:7" ht="12.75">
      <c r="B105" s="49">
        <f t="shared" si="14"/>
        <v>4.556000000000009</v>
      </c>
      <c r="C105" s="49">
        <f t="shared" si="10"/>
      </c>
      <c r="D105" s="49">
        <f t="shared" si="11"/>
      </c>
      <c r="E105" s="49">
        <f t="shared" si="12"/>
        <v>-5.467200000000011</v>
      </c>
      <c r="F105" s="49">
        <f t="shared" si="13"/>
        <v>5.467200000000011</v>
      </c>
      <c r="G105" s="50"/>
    </row>
    <row r="106" spans="2:7" ht="12.75">
      <c r="B106" s="49">
        <f t="shared" si="14"/>
        <v>4.824000000000009</v>
      </c>
      <c r="C106" s="49">
        <f t="shared" si="10"/>
      </c>
      <c r="D106" s="49">
        <f t="shared" si="11"/>
      </c>
      <c r="E106" s="49">
        <f t="shared" si="12"/>
        <v>-5.78880000000001</v>
      </c>
      <c r="F106" s="49">
        <f t="shared" si="13"/>
        <v>5.78880000000001</v>
      </c>
      <c r="G106" s="50"/>
    </row>
    <row r="107" spans="2:7" ht="12.75">
      <c r="B107" s="49">
        <f t="shared" si="14"/>
        <v>5.0920000000000085</v>
      </c>
      <c r="C107" s="49">
        <f t="shared" si="10"/>
        <v>-1.1562820417182484</v>
      </c>
      <c r="D107" s="49">
        <f t="shared" si="11"/>
        <v>1.1562820417182484</v>
      </c>
      <c r="E107" s="49">
        <f t="shared" si="12"/>
        <v>-6.11040000000001</v>
      </c>
      <c r="F107" s="49">
        <f t="shared" si="13"/>
        <v>6.11040000000001</v>
      </c>
      <c r="G107" s="50"/>
    </row>
    <row r="108" spans="2:7" ht="12.75">
      <c r="B108" s="49">
        <f t="shared" si="14"/>
        <v>5.360000000000008</v>
      </c>
      <c r="C108" s="49">
        <f t="shared" si="10"/>
        <v>-2.317460679278103</v>
      </c>
      <c r="D108" s="49">
        <f t="shared" si="11"/>
        <v>2.317460679278103</v>
      </c>
      <c r="E108" s="49">
        <f t="shared" si="12"/>
        <v>-6.43200000000001</v>
      </c>
      <c r="F108" s="49">
        <f t="shared" si="13"/>
        <v>6.43200000000001</v>
      </c>
      <c r="G108" s="50"/>
    </row>
    <row r="109" spans="2:7" ht="12.75">
      <c r="B109" s="49">
        <f t="shared" si="14"/>
        <v>5.628000000000008</v>
      </c>
      <c r="C109" s="49">
        <f t="shared" si="10"/>
        <v>-3.100179504480367</v>
      </c>
      <c r="D109" s="49">
        <f t="shared" si="11"/>
        <v>3.100179504480367</v>
      </c>
      <c r="E109" s="49">
        <f t="shared" si="12"/>
        <v>-6.753600000000009</v>
      </c>
      <c r="F109" s="49">
        <f t="shared" si="13"/>
        <v>6.753600000000009</v>
      </c>
      <c r="G109" s="50"/>
    </row>
    <row r="110" spans="2:7" ht="12.75">
      <c r="B110" s="49">
        <f t="shared" si="14"/>
        <v>5.896000000000008</v>
      </c>
      <c r="C110" s="49">
        <f t="shared" si="10"/>
        <v>-3.749460633211146</v>
      </c>
      <c r="D110" s="49">
        <f t="shared" si="11"/>
        <v>3.749460633211146</v>
      </c>
      <c r="E110" s="49">
        <f t="shared" si="12"/>
        <v>-7.0752000000000095</v>
      </c>
      <c r="F110" s="49">
        <f t="shared" si="13"/>
        <v>7.0752000000000095</v>
      </c>
      <c r="G110" s="50"/>
    </row>
    <row r="111" spans="2:7" ht="12.75">
      <c r="B111" s="49">
        <f t="shared" si="14"/>
        <v>6.164000000000008</v>
      </c>
      <c r="C111" s="49">
        <f t="shared" si="10"/>
        <v>-4.325812090232323</v>
      </c>
      <c r="D111" s="49">
        <f t="shared" si="11"/>
        <v>4.325812090232323</v>
      </c>
      <c r="E111" s="49">
        <f t="shared" si="12"/>
        <v>-7.396800000000009</v>
      </c>
      <c r="F111" s="49">
        <f t="shared" si="13"/>
        <v>7.396800000000009</v>
      </c>
      <c r="G111" s="50"/>
    </row>
    <row r="112" spans="2:7" ht="12.75">
      <c r="B112" s="49">
        <f t="shared" si="14"/>
        <v>6.4320000000000075</v>
      </c>
      <c r="C112" s="49">
        <f t="shared" si="10"/>
        <v>-4.85527533307846</v>
      </c>
      <c r="D112" s="49">
        <f t="shared" si="11"/>
        <v>4.85527533307846</v>
      </c>
      <c r="E112" s="49">
        <f t="shared" si="12"/>
        <v>-7.718400000000009</v>
      </c>
      <c r="F112" s="49">
        <f t="shared" si="13"/>
        <v>7.718400000000009</v>
      </c>
      <c r="G112" s="50"/>
    </row>
    <row r="113" spans="2:7" ht="12.75">
      <c r="B113" s="49">
        <f t="shared" si="14"/>
        <v>6.700000000000007</v>
      </c>
      <c r="C113" s="49">
        <f t="shared" si="10"/>
        <v>-5.3517847490346755</v>
      </c>
      <c r="D113" s="49">
        <f t="shared" si="11"/>
        <v>5.3517847490346755</v>
      </c>
      <c r="E113" s="49">
        <f t="shared" si="12"/>
        <v>-8.040000000000008</v>
      </c>
      <c r="F113" s="49">
        <f t="shared" si="13"/>
        <v>8.040000000000008</v>
      </c>
      <c r="G113" s="50"/>
    </row>
    <row r="114" spans="2:7" ht="12.75">
      <c r="B114" s="49">
        <f t="shared" si="14"/>
        <v>6.968000000000007</v>
      </c>
      <c r="C114" s="49">
        <f t="shared" si="10"/>
        <v>-5.823774940706427</v>
      </c>
      <c r="D114" s="49">
        <f t="shared" si="11"/>
        <v>5.823774940706427</v>
      </c>
      <c r="E114" s="49">
        <f t="shared" si="12"/>
        <v>-8.361600000000008</v>
      </c>
      <c r="F114" s="49">
        <f t="shared" si="13"/>
        <v>8.361600000000008</v>
      </c>
      <c r="G114" s="50"/>
    </row>
    <row r="115" spans="2:7" ht="12.75">
      <c r="B115" s="49">
        <f t="shared" si="14"/>
        <v>7.236000000000007</v>
      </c>
      <c r="C115" s="49">
        <f t="shared" si="10"/>
        <v>-6.276779607410168</v>
      </c>
      <c r="D115" s="49">
        <f t="shared" si="11"/>
        <v>6.276779607410168</v>
      </c>
      <c r="E115" s="49">
        <f t="shared" si="12"/>
        <v>-8.683200000000008</v>
      </c>
      <c r="F115" s="49">
        <f t="shared" si="13"/>
        <v>8.683200000000008</v>
      </c>
      <c r="G115" s="50"/>
    </row>
    <row r="116" spans="2:7" ht="12.75">
      <c r="B116" s="49">
        <f t="shared" si="14"/>
        <v>7.504000000000007</v>
      </c>
      <c r="C116" s="49">
        <f t="shared" si="10"/>
        <v>-6.7146424357518955</v>
      </c>
      <c r="D116" s="49">
        <f t="shared" si="11"/>
        <v>6.7146424357518955</v>
      </c>
      <c r="E116" s="49">
        <f t="shared" si="12"/>
        <v>-9.004800000000008</v>
      </c>
      <c r="F116" s="49">
        <f t="shared" si="13"/>
        <v>9.004800000000008</v>
      </c>
      <c r="G116" s="50"/>
    </row>
    <row r="117" spans="2:7" ht="12.75">
      <c r="B117" s="49">
        <f t="shared" si="14"/>
        <v>7.7720000000000065</v>
      </c>
      <c r="C117" s="49">
        <f t="shared" si="10"/>
        <v>-7.140149645490642</v>
      </c>
      <c r="D117" s="49">
        <f t="shared" si="11"/>
        <v>7.140149645490642</v>
      </c>
      <c r="E117" s="49">
        <f t="shared" si="12"/>
        <v>-9.326400000000007</v>
      </c>
      <c r="F117" s="49">
        <f t="shared" si="13"/>
        <v>9.326400000000007</v>
      </c>
      <c r="G117" s="50"/>
    </row>
    <row r="118" spans="2:7" ht="12.75">
      <c r="B118" s="49">
        <f t="shared" si="14"/>
        <v>8.040000000000006</v>
      </c>
      <c r="C118" s="49">
        <f t="shared" si="10"/>
        <v>-7.555389070061193</v>
      </c>
      <c r="D118" s="49">
        <f t="shared" si="11"/>
        <v>7.555389070061193</v>
      </c>
      <c r="E118" s="49">
        <f t="shared" si="12"/>
        <v>-9.648000000000007</v>
      </c>
      <c r="F118" s="49">
        <f t="shared" si="13"/>
        <v>9.648000000000007</v>
      </c>
      <c r="G118" s="50"/>
    </row>
    <row r="119" spans="2:7" ht="12.75">
      <c r="B119" s="49">
        <f t="shared" si="14"/>
        <v>8.308000000000007</v>
      </c>
      <c r="C119" s="49">
        <f t="shared" si="10"/>
        <v>-7.961967354869032</v>
      </c>
      <c r="D119" s="49">
        <f t="shared" si="11"/>
        <v>7.961967354869032</v>
      </c>
      <c r="E119" s="49">
        <f t="shared" si="12"/>
        <v>-9.969600000000009</v>
      </c>
      <c r="F119" s="49">
        <f t="shared" si="13"/>
        <v>9.969600000000009</v>
      </c>
      <c r="G119" s="50"/>
    </row>
    <row r="120" spans="2:7" ht="12.75">
      <c r="B120" s="49">
        <f t="shared" si="14"/>
        <v>8.576000000000008</v>
      </c>
      <c r="C120" s="49">
        <f t="shared" si="10"/>
        <v>-8.361148093413977</v>
      </c>
      <c r="D120" s="49">
        <f t="shared" si="11"/>
        <v>8.361148093413977</v>
      </c>
      <c r="E120" s="49">
        <f t="shared" si="12"/>
        <v>-10.291200000000009</v>
      </c>
      <c r="F120" s="49">
        <f t="shared" si="13"/>
        <v>10.291200000000009</v>
      </c>
      <c r="G120" s="50"/>
    </row>
    <row r="121" spans="2:7" ht="12.75">
      <c r="B121" s="49">
        <f t="shared" si="14"/>
        <v>8.844000000000008</v>
      </c>
      <c r="C121" s="49">
        <f t="shared" si="10"/>
        <v>-8.753943330865251</v>
      </c>
      <c r="D121" s="49">
        <f t="shared" si="11"/>
        <v>8.753943330865251</v>
      </c>
      <c r="E121" s="49">
        <f t="shared" si="12"/>
        <v>-10.612800000000009</v>
      </c>
      <c r="F121" s="49">
        <f t="shared" si="13"/>
        <v>10.612800000000009</v>
      </c>
      <c r="G121" s="50"/>
    </row>
    <row r="122" spans="2:7" ht="12.75">
      <c r="B122" s="49">
        <f t="shared" si="14"/>
        <v>9.112000000000009</v>
      </c>
      <c r="C122" s="49">
        <f t="shared" si="10"/>
        <v>-9.14117625691575</v>
      </c>
      <c r="D122" s="49">
        <f t="shared" si="11"/>
        <v>9.14117625691575</v>
      </c>
      <c r="E122" s="49">
        <f t="shared" si="12"/>
        <v>-10.93440000000001</v>
      </c>
      <c r="F122" s="49">
        <f t="shared" si="13"/>
        <v>10.93440000000001</v>
      </c>
      <c r="G122" s="50"/>
    </row>
    <row r="123" spans="2:7" ht="12.75">
      <c r="B123" s="49">
        <f t="shared" si="14"/>
        <v>9.38000000000001</v>
      </c>
      <c r="C123" s="49">
        <f t="shared" si="10"/>
        <v>-9.523525397666573</v>
      </c>
      <c r="D123" s="49">
        <f t="shared" si="11"/>
        <v>9.523525397666573</v>
      </c>
      <c r="E123" s="49">
        <f t="shared" si="12"/>
        <v>-11.25600000000001</v>
      </c>
      <c r="F123" s="49">
        <f t="shared" si="13"/>
        <v>11.25600000000001</v>
      </c>
      <c r="G123" s="50"/>
    </row>
    <row r="124" spans="2:7" ht="12.75">
      <c r="B124" s="49">
        <f t="shared" si="14"/>
        <v>9.64800000000001</v>
      </c>
      <c r="C124" s="49">
        <f t="shared" si="10"/>
        <v>-9.901556532182216</v>
      </c>
      <c r="D124" s="49">
        <f t="shared" si="11"/>
        <v>9.901556532182216</v>
      </c>
      <c r="E124" s="49">
        <f t="shared" si="12"/>
        <v>-11.577600000000013</v>
      </c>
      <c r="F124" s="49">
        <f t="shared" si="13"/>
        <v>11.577600000000013</v>
      </c>
      <c r="G124" s="50"/>
    </row>
    <row r="125" spans="2:7" ht="12.75">
      <c r="B125" s="49">
        <f t="shared" si="14"/>
        <v>9.916000000000011</v>
      </c>
      <c r="C125" s="49">
        <f t="shared" si="10"/>
        <v>-10.275746232756058</v>
      </c>
      <c r="D125" s="49">
        <f t="shared" si="11"/>
        <v>10.275746232756058</v>
      </c>
      <c r="E125" s="49">
        <f t="shared" si="12"/>
        <v>-11.899200000000013</v>
      </c>
      <c r="F125" s="49">
        <f t="shared" si="13"/>
        <v>11.899200000000013</v>
      </c>
      <c r="G125" s="50"/>
    </row>
    <row r="126" spans="2:7" ht="12.75">
      <c r="B126" s="49">
        <f t="shared" si="14"/>
        <v>10.184000000000012</v>
      </c>
      <c r="C126" s="49">
        <f t="shared" si="10"/>
        <v>-10.646499548677975</v>
      </c>
      <c r="D126" s="49">
        <f t="shared" si="11"/>
        <v>10.646499548677975</v>
      </c>
      <c r="E126" s="49">
        <f t="shared" si="12"/>
        <v>-12.220800000000013</v>
      </c>
      <c r="F126" s="49">
        <f t="shared" si="13"/>
        <v>12.220800000000013</v>
      </c>
      <c r="G126" s="50"/>
    </row>
    <row r="127" spans="2:7" ht="12.75">
      <c r="B127" s="49">
        <f t="shared" si="14"/>
        <v>10.452000000000012</v>
      </c>
      <c r="C127" s="49">
        <f t="shared" si="10"/>
        <v>-11.014163507048565</v>
      </c>
      <c r="D127" s="49">
        <f t="shared" si="11"/>
        <v>11.014163507048565</v>
      </c>
      <c r="E127" s="49">
        <f t="shared" si="12"/>
        <v>-12.542400000000015</v>
      </c>
      <c r="F127" s="49">
        <f t="shared" si="13"/>
        <v>12.542400000000015</v>
      </c>
      <c r="G127" s="50"/>
    </row>
    <row r="128" spans="2:7" ht="12.75">
      <c r="B128" s="49">
        <f t="shared" si="14"/>
        <v>10.720000000000013</v>
      </c>
      <c r="C128" s="49">
        <f t="shared" si="10"/>
        <v>-11.37903756914443</v>
      </c>
      <c r="D128" s="49">
        <f t="shared" si="11"/>
        <v>11.37903756914443</v>
      </c>
      <c r="E128" s="49">
        <f t="shared" si="12"/>
        <v>-12.864000000000015</v>
      </c>
      <c r="F128" s="49">
        <f t="shared" si="13"/>
        <v>12.864000000000015</v>
      </c>
      <c r="G128" s="50"/>
    </row>
    <row r="129" spans="2:7" ht="12.75">
      <c r="B129" s="49">
        <f t="shared" si="14"/>
        <v>10.988000000000014</v>
      </c>
      <c r="C129" s="49">
        <f t="shared" si="10"/>
        <v>-11.741381833498153</v>
      </c>
      <c r="D129" s="49">
        <f t="shared" si="11"/>
        <v>11.741381833498153</v>
      </c>
      <c r="E129" s="49">
        <f t="shared" si="12"/>
        <v>-13.185600000000017</v>
      </c>
      <c r="F129" s="49">
        <f t="shared" si="13"/>
        <v>13.185600000000017</v>
      </c>
      <c r="G129" s="50"/>
    </row>
    <row r="130" spans="2:7" ht="12.75">
      <c r="B130" s="49">
        <f t="shared" si="14"/>
        <v>11.256000000000014</v>
      </c>
      <c r="C130" s="49">
        <f t="shared" si="10"/>
        <v>-12.101423546013109</v>
      </c>
      <c r="D130" s="49">
        <f t="shared" si="11"/>
        <v>12.101423546013109</v>
      </c>
      <c r="E130" s="49">
        <f t="shared" si="12"/>
        <v>-13.507200000000017</v>
      </c>
      <c r="F130" s="49">
        <f t="shared" si="13"/>
        <v>13.507200000000017</v>
      </c>
      <c r="G130" s="50"/>
    </row>
    <row r="131" spans="2:7" ht="12.75">
      <c r="B131" s="49">
        <f t="shared" si="14"/>
        <v>11.524000000000015</v>
      </c>
      <c r="C131" s="49">
        <f t="shared" si="10"/>
        <v>-12.459362320761063</v>
      </c>
      <c r="D131" s="49">
        <f t="shared" si="11"/>
        <v>12.459362320761063</v>
      </c>
      <c r="E131" s="49">
        <f t="shared" si="12"/>
        <v>-13.828800000000017</v>
      </c>
      <c r="F131" s="49">
        <f t="shared" si="13"/>
        <v>13.828800000000017</v>
      </c>
      <c r="G131" s="50"/>
    </row>
    <row r="132" spans="2:7" ht="12.75">
      <c r="B132" s="49">
        <f t="shared" si="14"/>
        <v>11.792000000000016</v>
      </c>
      <c r="C132" s="49">
        <f t="shared" si="10"/>
        <v>-12.815374366751856</v>
      </c>
      <c r="D132" s="49">
        <f t="shared" si="11"/>
        <v>12.815374366751856</v>
      </c>
      <c r="E132" s="49">
        <f t="shared" si="12"/>
        <v>-14.150400000000019</v>
      </c>
      <c r="F132" s="49">
        <f t="shared" si="13"/>
        <v>14.150400000000019</v>
      </c>
      <c r="G132" s="50"/>
    </row>
    <row r="133" spans="2:7" ht="12.75">
      <c r="B133" s="49">
        <f t="shared" si="14"/>
        <v>12.060000000000016</v>
      </c>
      <c r="C133" s="49">
        <f t="shared" si="10"/>
        <v>-13.169615939730384</v>
      </c>
      <c r="D133" s="49">
        <f t="shared" si="11"/>
        <v>13.169615939730384</v>
      </c>
      <c r="E133" s="49">
        <f t="shared" si="12"/>
        <v>-14.472000000000019</v>
      </c>
      <c r="F133" s="49">
        <f t="shared" si="13"/>
        <v>14.472000000000019</v>
      </c>
      <c r="G133" s="50"/>
    </row>
    <row r="134" spans="2:7" ht="12.75">
      <c r="B134" s="49">
        <f t="shared" si="14"/>
        <v>12.328000000000017</v>
      </c>
      <c r="C134" s="49">
        <f t="shared" si="10"/>
        <v>-13.522226183583848</v>
      </c>
      <c r="D134" s="49">
        <f t="shared" si="11"/>
        <v>13.522226183583848</v>
      </c>
      <c r="E134" s="49">
        <f t="shared" si="12"/>
        <v>-14.79360000000002</v>
      </c>
      <c r="F134" s="49">
        <f t="shared" si="13"/>
        <v>14.79360000000002</v>
      </c>
      <c r="G134" s="50"/>
    </row>
    <row r="135" spans="2:7" ht="12.75">
      <c r="B135" s="49">
        <f t="shared" si="14"/>
        <v>12.596000000000018</v>
      </c>
      <c r="C135" s="49">
        <f t="shared" si="10"/>
        <v>-13.87332948646433</v>
      </c>
      <c r="D135" s="49">
        <f t="shared" si="11"/>
        <v>13.87332948646433</v>
      </c>
      <c r="E135" s="49">
        <f t="shared" si="12"/>
        <v>-15.115200000000021</v>
      </c>
      <c r="F135" s="49">
        <f t="shared" si="13"/>
        <v>15.115200000000021</v>
      </c>
      <c r="G135" s="50"/>
    </row>
    <row r="136" spans="2:7" ht="12.75">
      <c r="B136" s="49">
        <f t="shared" si="14"/>
        <v>12.864000000000019</v>
      </c>
      <c r="C136" s="49">
        <f t="shared" si="10"/>
        <v>-14.22303744774655</v>
      </c>
      <c r="D136" s="49">
        <f t="shared" si="11"/>
        <v>14.22303744774655</v>
      </c>
      <c r="E136" s="49">
        <f t="shared" si="12"/>
        <v>-15.436800000000021</v>
      </c>
      <c r="F136" s="49">
        <f t="shared" si="13"/>
        <v>15.436800000000021</v>
      </c>
      <c r="G136" s="50"/>
    </row>
    <row r="137" spans="2:7" ht="12.75">
      <c r="B137" s="49">
        <f t="shared" si="14"/>
        <v>13.13200000000002</v>
      </c>
      <c r="C137" s="49">
        <f t="shared" si="10"/>
        <v>-14.571450530403647</v>
      </c>
      <c r="D137" s="49">
        <f t="shared" si="11"/>
        <v>14.571450530403647</v>
      </c>
      <c r="E137" s="49">
        <f t="shared" si="12"/>
        <v>-15.758400000000023</v>
      </c>
      <c r="F137" s="49">
        <f t="shared" si="13"/>
        <v>15.758400000000023</v>
      </c>
      <c r="G137" s="50"/>
    </row>
    <row r="138" spans="2:7" ht="12.75">
      <c r="B138" s="49">
        <f t="shared" si="14"/>
        <v>13.40000000000002</v>
      </c>
      <c r="C138" s="49">
        <f t="shared" si="10"/>
        <v>-14.918659457203278</v>
      </c>
      <c r="D138" s="49">
        <f t="shared" si="11"/>
        <v>14.918659457203278</v>
      </c>
      <c r="E138" s="49">
        <f t="shared" si="12"/>
        <v>-16.080000000000023</v>
      </c>
      <c r="F138" s="49">
        <f t="shared" si="13"/>
        <v>16.080000000000023</v>
      </c>
      <c r="G138" s="50"/>
    </row>
    <row r="139" spans="2:6" ht="12.75">
      <c r="B139" s="1"/>
      <c r="C139" s="1"/>
      <c r="D139" s="1"/>
      <c r="E139" s="2"/>
      <c r="F139" s="2"/>
    </row>
    <row r="140" spans="2:6" ht="12.75">
      <c r="B140" s="1"/>
      <c r="C140" s="1"/>
      <c r="D140" s="1"/>
      <c r="E140" s="2"/>
      <c r="F140" s="2"/>
    </row>
    <row r="141" spans="2:6" ht="12.75">
      <c r="B141" s="1"/>
      <c r="C141" s="1"/>
      <c r="D141" s="1"/>
      <c r="E141" s="2"/>
      <c r="F141" s="2"/>
    </row>
    <row r="142" spans="2:6" ht="12.75">
      <c r="B142" s="1"/>
      <c r="C142" s="1"/>
      <c r="D142" s="1"/>
      <c r="E142" s="2"/>
      <c r="F142" s="2"/>
    </row>
  </sheetData>
  <sheetProtection selectLockedCells="1"/>
  <mergeCells count="10">
    <mergeCell ref="B2:N2"/>
    <mergeCell ref="B9:D9"/>
    <mergeCell ref="J9:N9"/>
    <mergeCell ref="J48:K48"/>
    <mergeCell ref="J49:K49"/>
    <mergeCell ref="J47:K47"/>
    <mergeCell ref="I41:K41"/>
    <mergeCell ref="L11:L12"/>
    <mergeCell ref="N11:N12"/>
    <mergeCell ref="E37:F37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798080" r:id="rId1"/>
    <oleObject progId="Equation.3" shapeId="7980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movimento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Soldo Angela</cp:lastModifiedBy>
  <cp:lastPrinted>2012-06-12T15:52:07Z</cp:lastPrinted>
  <dcterms:created xsi:type="dcterms:W3CDTF">2004-12-08T07:14:07Z</dcterms:created>
  <dcterms:modified xsi:type="dcterms:W3CDTF">2012-06-12T17:43:06Z</dcterms:modified>
  <cp:category/>
  <cp:version/>
  <cp:contentType/>
  <cp:contentStatus/>
</cp:coreProperties>
</file>